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sim/Library/CloudStorage/Dropbox/Handbolti/Grótta/Mót/"/>
    </mc:Choice>
  </mc:AlternateContent>
  <xr:revisionPtr revIDLastSave="0" documentId="13_ncr:1_{12C7334F-B3B7-1B4F-BE0D-3ABB4271531C}" xr6:coauthVersionLast="47" xr6:coauthVersionMax="47" xr10:uidLastSave="{00000000-0000-0000-0000-000000000000}"/>
  <bookViews>
    <workbookView xWindow="0" yWindow="760" windowWidth="29580" windowHeight="18880" xr2:uid="{00C86815-AFAD-404A-8608-412577D43CB1}"/>
  </bookViews>
  <sheets>
    <sheet name="Forsíða" sheetId="5" r:id="rId1"/>
    <sheet name="Leikjaniðurröðun" sheetId="4" r:id="rId2"/>
    <sheet name="Úrsli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" i="6" l="1"/>
  <c r="X15" i="6"/>
  <c r="Z15" i="6" s="1"/>
  <c r="Y14" i="6"/>
  <c r="X14" i="6"/>
  <c r="Z14" i="6" s="1"/>
  <c r="Y13" i="6"/>
  <c r="Z13" i="6" s="1"/>
  <c r="X13" i="6"/>
  <c r="Y12" i="6"/>
  <c r="X12" i="6"/>
  <c r="Z12" i="6" s="1"/>
  <c r="Y11" i="6"/>
  <c r="X11" i="6"/>
  <c r="Z11" i="6" s="1"/>
  <c r="Y4" i="6"/>
  <c r="X4" i="6"/>
  <c r="Y5" i="6"/>
  <c r="X5" i="6"/>
  <c r="Y8" i="6"/>
  <c r="X8" i="6"/>
  <c r="V4" i="6"/>
  <c r="V5" i="6"/>
  <c r="V6" i="6"/>
  <c r="V7" i="6"/>
  <c r="V8" i="6"/>
  <c r="V11" i="6"/>
  <c r="V12" i="6"/>
  <c r="V13" i="6"/>
  <c r="V14" i="6"/>
  <c r="V15" i="6"/>
  <c r="V18" i="6"/>
  <c r="X18" i="6"/>
  <c r="Y18" i="6"/>
  <c r="V19" i="6"/>
  <c r="X19" i="6"/>
  <c r="Y19" i="6"/>
  <c r="V20" i="6"/>
  <c r="X20" i="6"/>
  <c r="Y20" i="6"/>
  <c r="V21" i="6"/>
  <c r="X21" i="6"/>
  <c r="Y21" i="6"/>
  <c r="V24" i="6"/>
  <c r="X24" i="6"/>
  <c r="Y24" i="6"/>
  <c r="V25" i="6"/>
  <c r="X25" i="6"/>
  <c r="Y25" i="6"/>
  <c r="V26" i="6"/>
  <c r="X26" i="6"/>
  <c r="Y26" i="6"/>
  <c r="V27" i="6"/>
  <c r="X27" i="6"/>
  <c r="Y27" i="6"/>
  <c r="V28" i="6"/>
  <c r="X28" i="6"/>
  <c r="Y28" i="6"/>
  <c r="V31" i="6"/>
  <c r="X31" i="6"/>
  <c r="Y31" i="6"/>
  <c r="V32" i="6"/>
  <c r="X32" i="6"/>
  <c r="Y32" i="6"/>
  <c r="V33" i="6"/>
  <c r="X33" i="6"/>
  <c r="Y33" i="6"/>
  <c r="V36" i="6"/>
  <c r="X36" i="6"/>
  <c r="Y36" i="6"/>
  <c r="V37" i="6"/>
  <c r="X37" i="6"/>
  <c r="Y37" i="6"/>
  <c r="V38" i="6"/>
  <c r="X38" i="6"/>
  <c r="Y38" i="6"/>
  <c r="V39" i="6"/>
  <c r="X39" i="6"/>
  <c r="Y39" i="6"/>
  <c r="V42" i="6"/>
  <c r="X42" i="6"/>
  <c r="Y42" i="6"/>
  <c r="V43" i="6"/>
  <c r="X43" i="6"/>
  <c r="Y43" i="6"/>
  <c r="V44" i="6"/>
  <c r="X44" i="6"/>
  <c r="Y44" i="6"/>
  <c r="V45" i="6"/>
  <c r="X45" i="6"/>
  <c r="Y45" i="6"/>
  <c r="V48" i="6"/>
  <c r="X48" i="6"/>
  <c r="Y48" i="6"/>
  <c r="V49" i="6"/>
  <c r="X49" i="6"/>
  <c r="Y49" i="6"/>
  <c r="V50" i="6"/>
  <c r="X50" i="6"/>
  <c r="Y50" i="6"/>
  <c r="V51" i="6"/>
  <c r="X51" i="6"/>
  <c r="Y51" i="6"/>
  <c r="Z21" i="6" l="1"/>
  <c r="Z42" i="6"/>
  <c r="Z38" i="6"/>
  <c r="Z48" i="6"/>
  <c r="Z43" i="6"/>
  <c r="Z49" i="6"/>
  <c r="Z51" i="6"/>
  <c r="Z50" i="6"/>
  <c r="Z44" i="6"/>
  <c r="Z45" i="6"/>
  <c r="Z36" i="6"/>
  <c r="Z37" i="6"/>
  <c r="Z39" i="6"/>
  <c r="Z27" i="6"/>
  <c r="Z24" i="6"/>
  <c r="Z26" i="6"/>
  <c r="Z28" i="6"/>
  <c r="Z25" i="6"/>
  <c r="Z33" i="6"/>
  <c r="Z32" i="6"/>
  <c r="Z31" i="6"/>
  <c r="Z18" i="6"/>
  <c r="Z20" i="6"/>
  <c r="Z19" i="6"/>
  <c r="Z5" i="6"/>
  <c r="Z4" i="6"/>
  <c r="Z8" i="6"/>
</calcChain>
</file>

<file path=xl/sharedStrings.xml><?xml version="1.0" encoding="utf-8"?>
<sst xmlns="http://schemas.openxmlformats.org/spreadsheetml/2006/main" count="708" uniqueCount="147">
  <si>
    <t>Haukar 2</t>
  </si>
  <si>
    <t>Fram 1</t>
  </si>
  <si>
    <t>Fram 2</t>
  </si>
  <si>
    <t>FH 2</t>
  </si>
  <si>
    <t>Valur 2</t>
  </si>
  <si>
    <t>Tími</t>
  </si>
  <si>
    <t>Lið 1</t>
  </si>
  <si>
    <t>Lið 2</t>
  </si>
  <si>
    <t>Klefar í boði</t>
  </si>
  <si>
    <t>Grótta/KR</t>
  </si>
  <si>
    <t>1.d</t>
  </si>
  <si>
    <t>2.d</t>
  </si>
  <si>
    <t>Víkingur 2</t>
  </si>
  <si>
    <t>ÍR</t>
  </si>
  <si>
    <t>HK Kór 2</t>
  </si>
  <si>
    <t>Víkingur 3</t>
  </si>
  <si>
    <t>Riðill</t>
  </si>
  <si>
    <t>2. deild</t>
  </si>
  <si>
    <t>Úrslit</t>
  </si>
  <si>
    <t>Völlur A</t>
  </si>
  <si>
    <t>Mótið er spilað á tveimur dögum, spilað verður í tveimur völlum.</t>
  </si>
  <si>
    <t>Sæti</t>
  </si>
  <si>
    <t>Markahlutfall</t>
  </si>
  <si>
    <t>Skoruð</t>
  </si>
  <si>
    <t>Fengin</t>
  </si>
  <si>
    <t>Mismunur</t>
  </si>
  <si>
    <t>1. deild</t>
  </si>
  <si>
    <t>Samtals stig</t>
  </si>
  <si>
    <t>Fylkir</t>
  </si>
  <si>
    <t>UMFA</t>
  </si>
  <si>
    <t>Stjarnan 1</t>
  </si>
  <si>
    <t>KA 1</t>
  </si>
  <si>
    <t>Selfoss 1</t>
  </si>
  <si>
    <t>Valur 1</t>
  </si>
  <si>
    <t>FH 1</t>
  </si>
  <si>
    <t>Haukar 1</t>
  </si>
  <si>
    <t>Víkingur 1</t>
  </si>
  <si>
    <t>KA 2</t>
  </si>
  <si>
    <t>Stjarnan 2</t>
  </si>
  <si>
    <t>HK Digra 1</t>
  </si>
  <si>
    <t>Þór Ak. 1</t>
  </si>
  <si>
    <t>Selfoss 2</t>
  </si>
  <si>
    <t>HK Kór 1</t>
  </si>
  <si>
    <t>Grótta/KR 2</t>
  </si>
  <si>
    <t>Stjarnan 3</t>
  </si>
  <si>
    <t>Hörður 1</t>
  </si>
  <si>
    <t>FH 3</t>
  </si>
  <si>
    <t>Hörður 2</t>
  </si>
  <si>
    <t>ÍR 2</t>
  </si>
  <si>
    <t>Valur 3</t>
  </si>
  <si>
    <t>Haukar 3</t>
  </si>
  <si>
    <t>1.sæti</t>
  </si>
  <si>
    <t>2.sæti</t>
  </si>
  <si>
    <t>3.sæti</t>
  </si>
  <si>
    <t>4.sæti</t>
  </si>
  <si>
    <t>3.A</t>
  </si>
  <si>
    <t>3.B</t>
  </si>
  <si>
    <t>4.A</t>
  </si>
  <si>
    <t>4.B</t>
  </si>
  <si>
    <t>5.A</t>
  </si>
  <si>
    <t>5.B</t>
  </si>
  <si>
    <t>Grótta vs Hörður kl 18:30</t>
  </si>
  <si>
    <t>Gamli salur</t>
  </si>
  <si>
    <t>Laugardagur 19. nóvember</t>
  </si>
  <si>
    <t>Sunnudagur 20. nóvember</t>
  </si>
  <si>
    <t>3. deild B</t>
  </si>
  <si>
    <t>3. deild A</t>
  </si>
  <si>
    <t>4. deild A</t>
  </si>
  <si>
    <t>4. deild B</t>
  </si>
  <si>
    <t>5. deild A</t>
  </si>
  <si>
    <t>5. deild B</t>
  </si>
  <si>
    <t>Grótta/KR 3</t>
  </si>
  <si>
    <t>Sætis leikur</t>
  </si>
  <si>
    <t xml:space="preserve">Salurinn þarf að vera laus fyrir leik m.fl karla </t>
  </si>
  <si>
    <t>Gróttu mót 6. flokkur karla eldra ár 19. - 20. nóvember</t>
  </si>
  <si>
    <t>Stóri salur</t>
  </si>
  <si>
    <t>Sætisleikur</t>
  </si>
  <si>
    <t>9-12</t>
  </si>
  <si>
    <t>11-8</t>
  </si>
  <si>
    <t>10-9</t>
  </si>
  <si>
    <t>9-8</t>
  </si>
  <si>
    <t>15-9</t>
  </si>
  <si>
    <t>7-11</t>
  </si>
  <si>
    <t>6-10</t>
  </si>
  <si>
    <t>7-14</t>
  </si>
  <si>
    <t>10-12</t>
  </si>
  <si>
    <t>6-8</t>
  </si>
  <si>
    <t>9-15</t>
  </si>
  <si>
    <t>15-10</t>
  </si>
  <si>
    <t>14-7</t>
  </si>
  <si>
    <t>15-11</t>
  </si>
  <si>
    <t>14-15</t>
  </si>
  <si>
    <t>6-9</t>
  </si>
  <si>
    <t>10-8</t>
  </si>
  <si>
    <t>7-8</t>
  </si>
  <si>
    <t>9-9</t>
  </si>
  <si>
    <t>3-10</t>
  </si>
  <si>
    <t>11-9</t>
  </si>
  <si>
    <t>12-6</t>
  </si>
  <si>
    <t>10-6</t>
  </si>
  <si>
    <t>6-11</t>
  </si>
  <si>
    <t>1.sæti HK</t>
  </si>
  <si>
    <t>2.sæti Fram</t>
  </si>
  <si>
    <t>3.sæti Hör</t>
  </si>
  <si>
    <t>4.sæti Vík</t>
  </si>
  <si>
    <t>10-5</t>
  </si>
  <si>
    <t>10-16</t>
  </si>
  <si>
    <t>8-2</t>
  </si>
  <si>
    <t>13-6</t>
  </si>
  <si>
    <t>13-4</t>
  </si>
  <si>
    <t>16-10</t>
  </si>
  <si>
    <t>11-12</t>
  </si>
  <si>
    <t>10-7</t>
  </si>
  <si>
    <t>11-7</t>
  </si>
  <si>
    <t>10-10</t>
  </si>
  <si>
    <t>3.sæti Grótta</t>
  </si>
  <si>
    <t>4.sæti UMFA</t>
  </si>
  <si>
    <t>8-15</t>
  </si>
  <si>
    <t>8-6</t>
  </si>
  <si>
    <t>15-8</t>
  </si>
  <si>
    <t>12-14</t>
  </si>
  <si>
    <t>8-13</t>
  </si>
  <si>
    <t>1.sæti FH2</t>
  </si>
  <si>
    <t>2.sæti Valur2</t>
  </si>
  <si>
    <t>0-7</t>
  </si>
  <si>
    <t>10-3</t>
  </si>
  <si>
    <t>9-13</t>
  </si>
  <si>
    <t>7-12</t>
  </si>
  <si>
    <t>17-11</t>
  </si>
  <si>
    <t>6-7</t>
  </si>
  <si>
    <t>4-11</t>
  </si>
  <si>
    <t>1.sæti Fram</t>
  </si>
  <si>
    <t>2.sæti Haukar</t>
  </si>
  <si>
    <t>3.sæti FH</t>
  </si>
  <si>
    <t>4.sæti ÍR</t>
  </si>
  <si>
    <t>1.sæti Valur</t>
  </si>
  <si>
    <t>3.sæti HK</t>
  </si>
  <si>
    <t>2.sæti Stj</t>
  </si>
  <si>
    <t>8-9</t>
  </si>
  <si>
    <t>12-5</t>
  </si>
  <si>
    <t>9-7</t>
  </si>
  <si>
    <t>7-9</t>
  </si>
  <si>
    <t>12-7</t>
  </si>
  <si>
    <t>5-0</t>
  </si>
  <si>
    <t>0-5</t>
  </si>
  <si>
    <t>Stigafjöldi innbyrðis: Stjarnan = 2, KA = 2, FH = 2.</t>
  </si>
  <si>
    <t>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</si>
</sst>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699"/>
        <bgColor rgb="FF000000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9" fillId="2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8" borderId="6" xfId="0" applyFont="1" applyFill="1" applyBorder="1" applyAlignment="1">
      <alignment horizontal="right"/>
    </xf>
    <xf numFmtId="0" fontId="0" fillId="9" borderId="6" xfId="0" applyFont="1" applyFill="1" applyBorder="1" applyAlignment="1">
      <alignment horizontal="right"/>
    </xf>
    <xf numFmtId="20" fontId="8" fillId="8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right"/>
    </xf>
    <xf numFmtId="0" fontId="0" fillId="8" borderId="4" xfId="0" applyFont="1" applyFill="1" applyBorder="1" applyAlignment="1">
      <alignment horizontal="left"/>
    </xf>
    <xf numFmtId="20" fontId="1" fillId="9" borderId="5" xfId="0" applyNumberFormat="1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left"/>
    </xf>
    <xf numFmtId="20" fontId="8" fillId="8" borderId="5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left"/>
    </xf>
    <xf numFmtId="20" fontId="8" fillId="8" borderId="8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right"/>
    </xf>
    <xf numFmtId="0" fontId="0" fillId="8" borderId="10" xfId="0" applyFont="1" applyFill="1" applyBorder="1" applyAlignment="1">
      <alignment horizontal="left"/>
    </xf>
    <xf numFmtId="0" fontId="0" fillId="9" borderId="7" xfId="0" applyFont="1" applyFill="1" applyBorder="1"/>
    <xf numFmtId="20" fontId="1" fillId="0" borderId="12" xfId="0" applyNumberFormat="1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8" fillId="2" borderId="5" xfId="0" applyNumberFormat="1" applyFont="1" applyFill="1" applyBorder="1" applyAlignment="1">
      <alignment horizontal="center" vertical="center"/>
    </xf>
    <xf numFmtId="20" fontId="8" fillId="3" borderId="5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20" fontId="8" fillId="12" borderId="2" xfId="0" applyNumberFormat="1" applyFont="1" applyFill="1" applyBorder="1" applyAlignment="1">
      <alignment horizontal="center" vertical="center"/>
    </xf>
    <xf numFmtId="20" fontId="8" fillId="4" borderId="5" xfId="0" applyNumberFormat="1" applyFont="1" applyFill="1" applyBorder="1" applyAlignment="1">
      <alignment horizontal="center" vertical="center"/>
    </xf>
    <xf numFmtId="20" fontId="8" fillId="12" borderId="5" xfId="0" applyNumberFormat="1" applyFont="1" applyFill="1" applyBorder="1" applyAlignment="1">
      <alignment horizontal="center" vertical="center"/>
    </xf>
    <xf numFmtId="20" fontId="8" fillId="12" borderId="8" xfId="0" applyNumberFormat="1" applyFont="1" applyFill="1" applyBorder="1" applyAlignment="1">
      <alignment horizontal="center" vertical="center"/>
    </xf>
    <xf numFmtId="20" fontId="8" fillId="10" borderId="2" xfId="0" applyNumberFormat="1" applyFont="1" applyFill="1" applyBorder="1" applyAlignment="1">
      <alignment horizontal="center" vertical="center"/>
    </xf>
    <xf numFmtId="20" fontId="8" fillId="11" borderId="5" xfId="0" applyNumberFormat="1" applyFont="1" applyFill="1" applyBorder="1" applyAlignment="1">
      <alignment horizontal="center" vertical="center"/>
    </xf>
    <xf numFmtId="20" fontId="8" fillId="10" borderId="5" xfId="0" applyNumberFormat="1" applyFont="1" applyFill="1" applyBorder="1" applyAlignment="1">
      <alignment horizontal="center" vertical="center"/>
    </xf>
    <xf numFmtId="20" fontId="8" fillId="11" borderId="8" xfId="0" applyNumberFormat="1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49" fontId="13" fillId="4" borderId="6" xfId="1" applyNumberFormat="1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0" fillId="10" borderId="28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20" fontId="8" fillId="2" borderId="47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right"/>
    </xf>
    <xf numFmtId="0" fontId="0" fillId="2" borderId="48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12" borderId="3" xfId="0" applyFill="1" applyBorder="1" applyAlignment="1">
      <alignment horizontal="right"/>
    </xf>
    <xf numFmtId="0" fontId="0" fillId="12" borderId="4" xfId="0" applyFill="1" applyBorder="1" applyAlignment="1">
      <alignment horizontal="left"/>
    </xf>
    <xf numFmtId="20" fontId="8" fillId="4" borderId="2" xfId="0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0" fontId="0" fillId="12" borderId="6" xfId="0" applyFill="1" applyBorder="1" applyAlignment="1">
      <alignment horizontal="right"/>
    </xf>
    <xf numFmtId="0" fontId="0" fillId="12" borderId="7" xfId="0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left"/>
    </xf>
    <xf numFmtId="49" fontId="15" fillId="13" borderId="6" xfId="0" applyNumberFormat="1" applyFont="1" applyFill="1" applyBorder="1" applyAlignment="1" applyProtection="1">
      <alignment horizontal="center" vertical="center"/>
      <protection locked="0"/>
    </xf>
    <xf numFmtId="20" fontId="8" fillId="12" borderId="47" xfId="0" applyNumberFormat="1" applyFont="1" applyFill="1" applyBorder="1" applyAlignment="1">
      <alignment horizontal="center" vertical="center"/>
    </xf>
    <xf numFmtId="0" fontId="9" fillId="12" borderId="43" xfId="0" applyFont="1" applyFill="1" applyBorder="1" applyAlignment="1">
      <alignment horizontal="center" vertical="center"/>
    </xf>
    <xf numFmtId="0" fontId="0" fillId="12" borderId="43" xfId="0" applyFill="1" applyBorder="1" applyAlignment="1">
      <alignment horizontal="right"/>
    </xf>
    <xf numFmtId="0" fontId="0" fillId="12" borderId="48" xfId="0" applyFill="1" applyBorder="1" applyAlignment="1">
      <alignment horizontal="left"/>
    </xf>
    <xf numFmtId="0" fontId="0" fillId="12" borderId="9" xfId="0" applyFill="1" applyBorder="1" applyAlignment="1">
      <alignment horizontal="right"/>
    </xf>
    <xf numFmtId="0" fontId="0" fillId="12" borderId="10" xfId="0" applyFill="1" applyBorder="1" applyAlignment="1">
      <alignment horizontal="left"/>
    </xf>
    <xf numFmtId="0" fontId="0" fillId="10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right"/>
    </xf>
    <xf numFmtId="0" fontId="0" fillId="10" borderId="4" xfId="0" applyFill="1" applyBorder="1" applyAlignment="1">
      <alignment horizontal="left"/>
    </xf>
    <xf numFmtId="0" fontId="0" fillId="11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right"/>
    </xf>
    <xf numFmtId="0" fontId="0" fillId="11" borderId="7" xfId="0" applyFill="1" applyBorder="1" applyAlignment="1">
      <alignment horizontal="left"/>
    </xf>
    <xf numFmtId="0" fontId="0" fillId="11" borderId="7" xfId="0" applyFill="1" applyBorder="1"/>
    <xf numFmtId="0" fontId="0" fillId="10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right"/>
    </xf>
    <xf numFmtId="0" fontId="0" fillId="10" borderId="7" xfId="0" applyFill="1" applyBorder="1" applyAlignment="1">
      <alignment horizontal="left"/>
    </xf>
    <xf numFmtId="0" fontId="0" fillId="10" borderId="7" xfId="0" applyFill="1" applyBorder="1"/>
    <xf numFmtId="0" fontId="0" fillId="11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right"/>
    </xf>
    <xf numFmtId="0" fontId="0" fillId="11" borderId="10" xfId="0" applyFill="1" applyBorder="1" applyAlignment="1">
      <alignment horizontal="left"/>
    </xf>
    <xf numFmtId="0" fontId="0" fillId="11" borderId="10" xfId="0" applyFill="1" applyBorder="1"/>
    <xf numFmtId="20" fontId="8" fillId="10" borderId="14" xfId="0" applyNumberFormat="1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right"/>
    </xf>
    <xf numFmtId="0" fontId="0" fillId="10" borderId="15" xfId="0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 vertical="center"/>
    </xf>
    <xf numFmtId="49" fontId="0" fillId="8" borderId="3" xfId="0" applyNumberFormat="1" applyFont="1" applyFill="1" applyBorder="1" applyAlignment="1">
      <alignment horizontal="center" vertical="center"/>
    </xf>
    <xf numFmtId="49" fontId="0" fillId="9" borderId="6" xfId="0" applyNumberFormat="1" applyFont="1" applyFill="1" applyBorder="1" applyAlignment="1">
      <alignment horizontal="center" vertical="center"/>
    </xf>
    <xf numFmtId="49" fontId="0" fillId="8" borderId="6" xfId="0" applyNumberFormat="1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/>
    </xf>
    <xf numFmtId="49" fontId="0" fillId="12" borderId="3" xfId="0" applyNumberFormat="1" applyFill="1" applyBorder="1" applyAlignment="1">
      <alignment horizontal="center" vertical="center"/>
    </xf>
    <xf numFmtId="49" fontId="0" fillId="12" borderId="6" xfId="0" applyNumberFormat="1" applyFill="1" applyBorder="1" applyAlignment="1">
      <alignment horizontal="center" vertical="center"/>
    </xf>
    <xf numFmtId="49" fontId="0" fillId="12" borderId="43" xfId="0" applyNumberFormat="1" applyFill="1" applyBorder="1" applyAlignment="1">
      <alignment horizontal="center" vertical="center"/>
    </xf>
    <xf numFmtId="49" fontId="0" fillId="10" borderId="3" xfId="0" applyNumberFormat="1" applyFill="1" applyBorder="1" applyAlignment="1">
      <alignment horizontal="center" vertical="center"/>
    </xf>
    <xf numFmtId="49" fontId="0" fillId="11" borderId="6" xfId="0" applyNumberFormat="1" applyFill="1" applyBorder="1" applyAlignment="1">
      <alignment horizontal="center" vertical="center"/>
    </xf>
    <xf numFmtId="49" fontId="0" fillId="10" borderId="6" xfId="0" applyNumberFormat="1" applyFill="1" applyBorder="1" applyAlignment="1">
      <alignment horizontal="center" vertical="center"/>
    </xf>
    <xf numFmtId="49" fontId="0" fillId="11" borderId="9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12" borderId="9" xfId="0" applyNumberFormat="1" applyFill="1" applyBorder="1" applyAlignment="1">
      <alignment horizontal="center" vertical="center"/>
    </xf>
    <xf numFmtId="49" fontId="0" fillId="10" borderId="13" xfId="0" applyNumberForma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/>
    </xf>
    <xf numFmtId="49" fontId="14" fillId="3" borderId="6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0" fillId="10" borderId="42" xfId="0" applyFont="1" applyFill="1" applyBorder="1" applyAlignment="1">
      <alignment horizontal="center" vertical="center"/>
    </xf>
    <xf numFmtId="0" fontId="10" fillId="10" borderId="43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</cellXfs>
  <cellStyles count="2">
    <cellStyle name="Normal" xfId="0" builtinId="0"/>
    <cellStyle name="Normal 3 2 3 2" xfId="1" xr:uid="{D64EDCE9-1581-D54B-9214-2CFAE61F0724}"/>
  </cellStyles>
  <dxfs count="0"/>
  <tableStyles count="0" defaultTableStyle="TableStyleMedium2" defaultPivotStyle="PivotStyleLight16"/>
  <colors>
    <mruColors>
      <color rgb="FFFFF4CD"/>
      <color rgb="FFFFAFEF"/>
      <color rgb="FFFFD04F"/>
      <color rgb="FFC1F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12700</xdr:rowOff>
    </xdr:from>
    <xdr:to>
      <xdr:col>2</xdr:col>
      <xdr:colOff>561975</xdr:colOff>
      <xdr:row>9</xdr:row>
      <xdr:rowOff>190813</xdr:rowOff>
    </xdr:to>
    <xdr:pic>
      <xdr:nvPicPr>
        <xdr:cNvPr id="2" name="irc_mi" descr="Image result for hsi">
          <a:extLst>
            <a:ext uri="{FF2B5EF4-FFF2-40B4-BE49-F238E27FC236}">
              <a16:creationId xmlns:a16="http://schemas.microsoft.com/office/drawing/2014/main" id="{AA9C884A-E70D-EA45-856B-85B3FB12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419100"/>
          <a:ext cx="1628775" cy="1634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379819</xdr:colOff>
      <xdr:row>1</xdr:row>
      <xdr:rowOff>158306</xdr:rowOff>
    </xdr:from>
    <xdr:to>
      <xdr:col>12</xdr:col>
      <xdr:colOff>343417</xdr:colOff>
      <xdr:row>9</xdr:row>
      <xdr:rowOff>129675</xdr:rowOff>
    </xdr:to>
    <xdr:pic>
      <xdr:nvPicPr>
        <xdr:cNvPr id="3" name="irc_mi" descr="Image result for hsi">
          <a:extLst>
            <a:ext uri="{FF2B5EF4-FFF2-40B4-BE49-F238E27FC236}">
              <a16:creationId xmlns:a16="http://schemas.microsoft.com/office/drawing/2014/main" id="{31E799D8-34C7-4C41-8706-5F895A97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9586" y="365050"/>
          <a:ext cx="1617552" cy="162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339651</xdr:colOff>
      <xdr:row>12</xdr:row>
      <xdr:rowOff>191976</xdr:rowOff>
    </xdr:from>
    <xdr:to>
      <xdr:col>2</xdr:col>
      <xdr:colOff>336698</xdr:colOff>
      <xdr:row>19</xdr:row>
      <xdr:rowOff>14461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544129F-A512-4E47-B430-CC4C0C546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651" y="2953488"/>
          <a:ext cx="1651000" cy="1446903"/>
        </a:xfrm>
        <a:prstGeom prst="rect">
          <a:avLst/>
        </a:prstGeom>
      </xdr:spPr>
    </xdr:pic>
    <xdr:clientData/>
  </xdr:twoCellAnchor>
  <xdr:twoCellAnchor editAs="oneCell">
    <xdr:from>
      <xdr:col>10</xdr:col>
      <xdr:colOff>398721</xdr:colOff>
      <xdr:row>12</xdr:row>
      <xdr:rowOff>177209</xdr:rowOff>
    </xdr:from>
    <xdr:to>
      <xdr:col>12</xdr:col>
      <xdr:colOff>395767</xdr:colOff>
      <xdr:row>18</xdr:row>
      <xdr:rowOff>206438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88B9F64-DE7E-E842-A395-9208F2AE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8488" y="2938721"/>
          <a:ext cx="1651000" cy="1446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307621</xdr:colOff>
      <xdr:row>2</xdr:row>
      <xdr:rowOff>228600</xdr:rowOff>
    </xdr:from>
    <xdr:to>
      <xdr:col>14</xdr:col>
      <xdr:colOff>115059</xdr:colOff>
      <xdr:row>9</xdr:row>
      <xdr:rowOff>58370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AC54FC-FEB0-C744-BFFC-E5212A0E1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821" y="702733"/>
          <a:ext cx="1652411" cy="148923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527754</xdr:colOff>
      <xdr:row>29</xdr:row>
      <xdr:rowOff>28222</xdr:rowOff>
    </xdr:from>
    <xdr:to>
      <xdr:col>14</xdr:col>
      <xdr:colOff>334656</xdr:colOff>
      <xdr:row>34</xdr:row>
      <xdr:rowOff>197614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4BA15-E19E-A042-8B93-1CD6A37AE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6254" y="6683022"/>
          <a:ext cx="1643408" cy="1426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342D-B0D7-6540-9236-CA9F998ACE5C}">
  <dimension ref="B3:T31"/>
  <sheetViews>
    <sheetView showGridLines="0" tabSelected="1" zoomScale="86" zoomScaleNormal="90" workbookViewId="0"/>
  </sheetViews>
  <sheetFormatPr baseColWidth="10" defaultRowHeight="16" x14ac:dyDescent="0.2"/>
  <cols>
    <col min="1" max="1" width="7.33203125" customWidth="1"/>
    <col min="2" max="2" width="14.33203125" customWidth="1"/>
    <col min="15" max="15" width="17.6640625" customWidth="1"/>
  </cols>
  <sheetData>
    <row r="3" spans="2:20" x14ac:dyDescent="0.2">
      <c r="N3" s="1"/>
    </row>
    <row r="4" spans="2:20" x14ac:dyDescent="0.2">
      <c r="N4" s="1"/>
    </row>
    <row r="5" spans="2:20" x14ac:dyDescent="0.2">
      <c r="N5" s="1"/>
    </row>
    <row r="6" spans="2:20" x14ac:dyDescent="0.2">
      <c r="N6" s="1"/>
    </row>
    <row r="7" spans="2:20" ht="16" customHeight="1" x14ac:dyDescent="0.2">
      <c r="N7" s="1"/>
      <c r="T7" s="2"/>
    </row>
    <row r="8" spans="2:20" ht="16" customHeight="1" x14ac:dyDescent="0.2">
      <c r="T8" s="2"/>
    </row>
    <row r="9" spans="2:20" ht="16" customHeight="1" x14ac:dyDescent="0.2">
      <c r="T9" s="2"/>
    </row>
    <row r="10" spans="2:20" ht="27" customHeight="1" x14ac:dyDescent="0.2">
      <c r="T10" s="2"/>
    </row>
    <row r="11" spans="2:20" ht="16" customHeight="1" x14ac:dyDescent="0.2">
      <c r="F11" s="3"/>
      <c r="G11" s="3"/>
      <c r="H11" s="3"/>
      <c r="I11" s="3"/>
      <c r="N11" s="1"/>
    </row>
    <row r="12" spans="2:20" ht="28" customHeight="1" x14ac:dyDescent="0.35">
      <c r="B12" s="279" t="s">
        <v>74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</row>
    <row r="14" spans="2:20" ht="21" x14ac:dyDescent="0.25">
      <c r="D14" s="7"/>
      <c r="E14" s="280"/>
      <c r="F14" s="280"/>
      <c r="G14" s="280"/>
      <c r="H14" s="280"/>
      <c r="I14" s="280"/>
      <c r="J14" s="7"/>
    </row>
    <row r="15" spans="2:20" ht="21" x14ac:dyDescent="0.25">
      <c r="D15" s="7"/>
      <c r="E15" s="9"/>
      <c r="F15" s="280" t="s">
        <v>8</v>
      </c>
      <c r="G15" s="280"/>
      <c r="H15" s="280"/>
      <c r="I15" s="9"/>
      <c r="J15" s="7"/>
    </row>
    <row r="16" spans="2:20" ht="19" customHeight="1" x14ac:dyDescent="0.25">
      <c r="D16" s="7"/>
      <c r="E16" s="280"/>
      <c r="F16" s="280"/>
      <c r="G16" s="280"/>
      <c r="H16" s="280"/>
      <c r="I16" s="280"/>
      <c r="J16" s="7"/>
    </row>
    <row r="17" spans="3:11" ht="19" customHeight="1" x14ac:dyDescent="0.25">
      <c r="D17" s="7"/>
      <c r="E17" s="4"/>
      <c r="F17" s="4"/>
      <c r="G17" s="4"/>
      <c r="H17" s="4"/>
      <c r="I17" s="4"/>
      <c r="J17" s="4"/>
    </row>
    <row r="18" spans="3:11" ht="16" customHeight="1" x14ac:dyDescent="0.2">
      <c r="D18" s="281" t="s">
        <v>20</v>
      </c>
      <c r="E18" s="281"/>
      <c r="F18" s="281"/>
      <c r="G18" s="281"/>
      <c r="H18" s="281"/>
      <c r="I18" s="281"/>
      <c r="J18" s="281"/>
    </row>
    <row r="19" spans="3:11" ht="16" customHeight="1" x14ac:dyDescent="0.2">
      <c r="D19" s="281"/>
      <c r="E19" s="281"/>
      <c r="F19" s="281"/>
      <c r="G19" s="281"/>
      <c r="H19" s="281"/>
      <c r="I19" s="281"/>
      <c r="J19" s="281"/>
    </row>
    <row r="20" spans="3:11" x14ac:dyDescent="0.2">
      <c r="D20" s="281"/>
      <c r="E20" s="281"/>
      <c r="F20" s="281"/>
      <c r="G20" s="281"/>
      <c r="H20" s="281"/>
      <c r="I20" s="281"/>
      <c r="J20" s="281"/>
    </row>
    <row r="21" spans="3:11" x14ac:dyDescent="0.2">
      <c r="D21" s="281"/>
      <c r="E21" s="281"/>
      <c r="F21" s="281"/>
      <c r="G21" s="281"/>
      <c r="H21" s="281"/>
      <c r="I21" s="281"/>
      <c r="J21" s="281"/>
    </row>
    <row r="26" spans="3:11" s="8" customFormat="1" ht="22" customHeight="1" x14ac:dyDescent="0.2">
      <c r="C26" s="282"/>
      <c r="D26" s="282"/>
      <c r="E26" s="282"/>
      <c r="F26" s="282"/>
      <c r="G26" s="282"/>
      <c r="H26" s="282"/>
      <c r="I26" s="282"/>
      <c r="J26" s="282"/>
      <c r="K26" s="282"/>
    </row>
    <row r="27" spans="3:11" s="8" customFormat="1" ht="27" customHeight="1" x14ac:dyDescent="0.2">
      <c r="C27" s="282"/>
      <c r="D27" s="282"/>
      <c r="E27" s="282"/>
      <c r="F27" s="282"/>
      <c r="G27" s="282"/>
      <c r="H27" s="282"/>
      <c r="I27" s="282"/>
      <c r="J27" s="282"/>
      <c r="K27" s="282"/>
    </row>
    <row r="28" spans="3:11" ht="29" x14ac:dyDescent="0.35">
      <c r="C28" s="10"/>
    </row>
    <row r="29" spans="3:11" ht="29" x14ac:dyDescent="0.35">
      <c r="C29" s="10"/>
    </row>
    <row r="31" spans="3:11" x14ac:dyDescent="0.2">
      <c r="E31" s="8"/>
      <c r="F31" s="8"/>
      <c r="G31" s="8"/>
      <c r="H31" s="8"/>
    </row>
  </sheetData>
  <mergeCells count="6">
    <mergeCell ref="B12:L12"/>
    <mergeCell ref="E14:I14"/>
    <mergeCell ref="E16:I16"/>
    <mergeCell ref="D18:J21"/>
    <mergeCell ref="C26:K27"/>
    <mergeCell ref="F15:H1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DB2E-8FBE-D742-8786-5943589F367C}">
  <dimension ref="B1:M66"/>
  <sheetViews>
    <sheetView showGridLines="0" topLeftCell="A3" zoomScaleNormal="100" workbookViewId="0">
      <selection activeCell="K7" sqref="K7"/>
    </sheetView>
  </sheetViews>
  <sheetFormatPr baseColWidth="10" defaultRowHeight="16" x14ac:dyDescent="0.2"/>
  <cols>
    <col min="1" max="1" width="3.83203125" style="5" customWidth="1"/>
    <col min="2" max="2" width="10.33203125" style="23" customWidth="1"/>
    <col min="3" max="3" width="12.5" style="6" customWidth="1"/>
    <col min="4" max="4" width="16.1640625" style="6" customWidth="1"/>
    <col min="5" max="5" width="11.83203125" style="20" customWidth="1"/>
    <col min="6" max="6" width="16.1640625" style="5" customWidth="1"/>
    <col min="7" max="7" width="4.6640625" style="11" customWidth="1"/>
    <col min="8" max="8" width="10.33203125" style="23" customWidth="1"/>
    <col min="9" max="9" width="12.5" style="6" customWidth="1"/>
    <col min="10" max="10" width="16.1640625" style="6" customWidth="1"/>
    <col min="11" max="11" width="11.83203125" style="20" customWidth="1"/>
    <col min="12" max="12" width="16.1640625" style="5" customWidth="1"/>
    <col min="13" max="13" width="10.83203125" style="5"/>
    <col min="14" max="14" width="13.33203125" style="5" customWidth="1"/>
    <col min="15" max="16384" width="10.83203125" style="5"/>
  </cols>
  <sheetData>
    <row r="1" spans="2:12" ht="18" customHeight="1" x14ac:dyDescent="0.2"/>
    <row r="2" spans="2:12" s="7" customFormat="1" ht="18" customHeight="1" x14ac:dyDescent="0.25">
      <c r="B2" s="286" t="s">
        <v>63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2:12" s="7" customFormat="1" ht="18" customHeight="1" thickBot="1" x14ac:dyDescent="0.3">
      <c r="B3" s="58"/>
      <c r="C3" s="188"/>
      <c r="D3" s="54"/>
      <c r="E3" s="21"/>
      <c r="F3" s="54"/>
      <c r="G3" s="54"/>
      <c r="H3" s="58"/>
      <c r="I3" s="188"/>
      <c r="J3" s="54"/>
      <c r="K3" s="21"/>
      <c r="L3" s="54"/>
    </row>
    <row r="4" spans="2:12" s="7" customFormat="1" ht="18" customHeight="1" thickBot="1" x14ac:dyDescent="0.3">
      <c r="B4" s="283" t="s">
        <v>75</v>
      </c>
      <c r="C4" s="284"/>
      <c r="D4" s="284"/>
      <c r="E4" s="284"/>
      <c r="F4" s="285"/>
      <c r="G4" s="19"/>
      <c r="H4" s="283" t="s">
        <v>62</v>
      </c>
      <c r="I4" s="284"/>
      <c r="J4" s="284"/>
      <c r="K4" s="284"/>
      <c r="L4" s="285"/>
    </row>
    <row r="5" spans="2:12" s="7" customFormat="1" ht="18" customHeight="1" thickBot="1" x14ac:dyDescent="0.3">
      <c r="B5" s="12" t="s">
        <v>5</v>
      </c>
      <c r="C5" s="186" t="s">
        <v>16</v>
      </c>
      <c r="D5" s="13" t="s">
        <v>6</v>
      </c>
      <c r="E5" s="22" t="s">
        <v>18</v>
      </c>
      <c r="F5" s="14" t="s">
        <v>7</v>
      </c>
      <c r="G5" s="15"/>
      <c r="H5" s="12" t="s">
        <v>5</v>
      </c>
      <c r="I5" s="186" t="s">
        <v>16</v>
      </c>
      <c r="J5" s="13" t="s">
        <v>6</v>
      </c>
      <c r="K5" s="22" t="s">
        <v>18</v>
      </c>
      <c r="L5" s="14" t="s">
        <v>7</v>
      </c>
    </row>
    <row r="6" spans="2:12" s="7" customFormat="1" ht="18" customHeight="1" x14ac:dyDescent="0.25">
      <c r="B6" s="82">
        <v>0.33333333333333331</v>
      </c>
      <c r="C6" s="17" t="s">
        <v>10</v>
      </c>
      <c r="D6" s="63" t="s">
        <v>31</v>
      </c>
      <c r="E6" s="243"/>
      <c r="F6" s="64" t="s">
        <v>34</v>
      </c>
      <c r="G6" s="16"/>
      <c r="H6" s="82">
        <v>0.33333333333333331</v>
      </c>
      <c r="I6" s="17" t="s">
        <v>10</v>
      </c>
      <c r="J6" s="63" t="s">
        <v>32</v>
      </c>
      <c r="K6" s="243"/>
      <c r="L6" s="64" t="s">
        <v>33</v>
      </c>
    </row>
    <row r="7" spans="2:12" s="7" customFormat="1" ht="18" customHeight="1" x14ac:dyDescent="0.25">
      <c r="B7" s="83">
        <v>0.35416666666666669</v>
      </c>
      <c r="C7" s="60" t="s">
        <v>11</v>
      </c>
      <c r="D7" s="62" t="s">
        <v>36</v>
      </c>
      <c r="E7" s="244"/>
      <c r="F7" s="65" t="s">
        <v>9</v>
      </c>
      <c r="G7" s="16"/>
      <c r="H7" s="83">
        <v>0.35416666666666669</v>
      </c>
      <c r="I7" s="60" t="s">
        <v>11</v>
      </c>
      <c r="J7" s="62" t="s">
        <v>37</v>
      </c>
      <c r="K7" s="244"/>
      <c r="L7" s="65" t="s">
        <v>38</v>
      </c>
    </row>
    <row r="8" spans="2:12" s="7" customFormat="1" ht="18" customHeight="1" x14ac:dyDescent="0.25">
      <c r="B8" s="84">
        <v>0.375</v>
      </c>
      <c r="C8" s="18" t="s">
        <v>10</v>
      </c>
      <c r="D8" s="61" t="s">
        <v>34</v>
      </c>
      <c r="E8" s="245"/>
      <c r="F8" s="66" t="s">
        <v>32</v>
      </c>
      <c r="G8" s="16"/>
      <c r="H8" s="84">
        <v>0.375</v>
      </c>
      <c r="I8" s="18" t="s">
        <v>10</v>
      </c>
      <c r="J8" s="61" t="s">
        <v>30</v>
      </c>
      <c r="K8" s="245"/>
      <c r="L8" s="66" t="s">
        <v>31</v>
      </c>
    </row>
    <row r="9" spans="2:12" s="7" customFormat="1" ht="18" customHeight="1" x14ac:dyDescent="0.25">
      <c r="B9" s="83">
        <v>0.39583333333333298</v>
      </c>
      <c r="C9" s="60" t="s">
        <v>11</v>
      </c>
      <c r="D9" s="62" t="s">
        <v>35</v>
      </c>
      <c r="E9" s="244"/>
      <c r="F9" s="65" t="s">
        <v>36</v>
      </c>
      <c r="G9" s="16"/>
      <c r="H9" s="83">
        <v>0.39583333333333298</v>
      </c>
      <c r="I9" s="60" t="s">
        <v>11</v>
      </c>
      <c r="J9" s="62" t="s">
        <v>9</v>
      </c>
      <c r="K9" s="244"/>
      <c r="L9" s="65" t="s">
        <v>37</v>
      </c>
    </row>
    <row r="10" spans="2:12" s="7" customFormat="1" ht="18" customHeight="1" x14ac:dyDescent="0.25">
      <c r="B10" s="84">
        <v>0.41666666666666702</v>
      </c>
      <c r="C10" s="18" t="s">
        <v>10</v>
      </c>
      <c r="D10" s="61" t="s">
        <v>32</v>
      </c>
      <c r="E10" s="245"/>
      <c r="F10" s="66" t="s">
        <v>30</v>
      </c>
      <c r="G10" s="16"/>
      <c r="H10" s="84">
        <v>0.41666666666666702</v>
      </c>
      <c r="I10" s="18" t="s">
        <v>10</v>
      </c>
      <c r="J10" s="61" t="s">
        <v>33</v>
      </c>
      <c r="K10" s="245"/>
      <c r="L10" s="66" t="s">
        <v>34</v>
      </c>
    </row>
    <row r="11" spans="2:12" s="7" customFormat="1" ht="18" customHeight="1" x14ac:dyDescent="0.25">
      <c r="B11" s="83">
        <v>0.4375</v>
      </c>
      <c r="C11" s="60" t="s">
        <v>11</v>
      </c>
      <c r="D11" s="62" t="s">
        <v>38</v>
      </c>
      <c r="E11" s="244"/>
      <c r="F11" s="65" t="s">
        <v>9</v>
      </c>
      <c r="G11" s="11"/>
      <c r="H11" s="83">
        <v>0.4375</v>
      </c>
      <c r="I11" s="60" t="s">
        <v>11</v>
      </c>
      <c r="J11" s="62" t="s">
        <v>37</v>
      </c>
      <c r="K11" s="244"/>
      <c r="L11" s="65" t="s">
        <v>35</v>
      </c>
    </row>
    <row r="12" spans="2:12" s="7" customFormat="1" ht="18" customHeight="1" x14ac:dyDescent="0.25">
      <c r="B12" s="84">
        <v>0.45833333333333298</v>
      </c>
      <c r="C12" s="18" t="s">
        <v>10</v>
      </c>
      <c r="D12" s="61" t="s">
        <v>30</v>
      </c>
      <c r="E12" s="245"/>
      <c r="F12" s="66" t="s">
        <v>33</v>
      </c>
      <c r="G12" s="11"/>
      <c r="H12" s="84">
        <v>0.45833333333333298</v>
      </c>
      <c r="I12" s="18" t="s">
        <v>10</v>
      </c>
      <c r="J12" s="61" t="s">
        <v>31</v>
      </c>
      <c r="K12" s="245"/>
      <c r="L12" s="66" t="s">
        <v>32</v>
      </c>
    </row>
    <row r="13" spans="2:12" s="7" customFormat="1" ht="18" customHeight="1" x14ac:dyDescent="0.25">
      <c r="B13" s="83">
        <v>0.47916666666666702</v>
      </c>
      <c r="C13" s="60" t="s">
        <v>11</v>
      </c>
      <c r="D13" s="62" t="s">
        <v>36</v>
      </c>
      <c r="E13" s="244"/>
      <c r="F13" s="65" t="s">
        <v>37</v>
      </c>
      <c r="G13" s="11"/>
      <c r="H13" s="83">
        <v>0.47916666666666702</v>
      </c>
      <c r="I13" s="60" t="s">
        <v>11</v>
      </c>
      <c r="J13" s="62" t="s">
        <v>35</v>
      </c>
      <c r="K13" s="244"/>
      <c r="L13" s="65" t="s">
        <v>38</v>
      </c>
    </row>
    <row r="14" spans="2:12" ht="18" customHeight="1" x14ac:dyDescent="0.2">
      <c r="B14" s="84">
        <v>0.5</v>
      </c>
      <c r="C14" s="18" t="s">
        <v>10</v>
      </c>
      <c r="D14" s="61" t="s">
        <v>33</v>
      </c>
      <c r="E14" s="245"/>
      <c r="F14" s="66" t="s">
        <v>31</v>
      </c>
      <c r="H14" s="84">
        <v>0.5</v>
      </c>
      <c r="I14" s="18" t="s">
        <v>10</v>
      </c>
      <c r="J14" s="61" t="s">
        <v>34</v>
      </c>
      <c r="K14" s="245"/>
      <c r="L14" s="66" t="s">
        <v>30</v>
      </c>
    </row>
    <row r="15" spans="2:12" ht="18" customHeight="1" thickBot="1" x14ac:dyDescent="0.25">
      <c r="B15" s="189">
        <v>0.52083333333333304</v>
      </c>
      <c r="C15" s="190" t="s">
        <v>11</v>
      </c>
      <c r="D15" s="191" t="s">
        <v>9</v>
      </c>
      <c r="E15" s="246"/>
      <c r="F15" s="192" t="s">
        <v>35</v>
      </c>
      <c r="H15" s="189">
        <v>0.52083333333333304</v>
      </c>
      <c r="I15" s="190" t="s">
        <v>11</v>
      </c>
      <c r="J15" s="191" t="s">
        <v>38</v>
      </c>
      <c r="K15" s="246"/>
      <c r="L15" s="192" t="s">
        <v>36</v>
      </c>
    </row>
    <row r="16" spans="2:12" ht="19" customHeight="1" x14ac:dyDescent="0.2">
      <c r="B16" s="69">
        <v>0.54166666666666663</v>
      </c>
      <c r="C16" s="89" t="s">
        <v>56</v>
      </c>
      <c r="D16" s="70" t="s">
        <v>41</v>
      </c>
      <c r="E16" s="247"/>
      <c r="F16" s="71" t="s">
        <v>43</v>
      </c>
      <c r="H16" s="69">
        <v>0.54166666666666663</v>
      </c>
      <c r="I16" s="89" t="s">
        <v>56</v>
      </c>
      <c r="J16" s="70" t="s">
        <v>13</v>
      </c>
      <c r="K16" s="247"/>
      <c r="L16" s="71" t="s">
        <v>42</v>
      </c>
    </row>
    <row r="17" spans="2:13" ht="18" customHeight="1" x14ac:dyDescent="0.2">
      <c r="B17" s="72">
        <v>0.5625</v>
      </c>
      <c r="C17" s="86" t="s">
        <v>58</v>
      </c>
      <c r="D17" s="68" t="s">
        <v>4</v>
      </c>
      <c r="E17" s="248"/>
      <c r="F17" s="73" t="s">
        <v>71</v>
      </c>
      <c r="H17" s="72">
        <v>0.5625</v>
      </c>
      <c r="I17" s="86" t="s">
        <v>58</v>
      </c>
      <c r="J17" s="68" t="s">
        <v>29</v>
      </c>
      <c r="K17" s="248"/>
      <c r="L17" s="79" t="s">
        <v>3</v>
      </c>
    </row>
    <row r="18" spans="2:13" ht="18" customHeight="1" x14ac:dyDescent="0.2">
      <c r="B18" s="74">
        <v>0.58333333333333304</v>
      </c>
      <c r="C18" s="87" t="s">
        <v>56</v>
      </c>
      <c r="D18" s="67" t="s">
        <v>40</v>
      </c>
      <c r="E18" s="249"/>
      <c r="F18" s="75" t="s">
        <v>41</v>
      </c>
      <c r="H18" s="74">
        <v>0.58333333333333304</v>
      </c>
      <c r="I18" s="87" t="s">
        <v>56</v>
      </c>
      <c r="J18" s="67" t="s">
        <v>43</v>
      </c>
      <c r="K18" s="249"/>
      <c r="L18" s="75" t="s">
        <v>13</v>
      </c>
    </row>
    <row r="19" spans="2:13" ht="18" customHeight="1" x14ac:dyDescent="0.2">
      <c r="B19" s="72">
        <v>0.60416666666666696</v>
      </c>
      <c r="C19" s="88" t="s">
        <v>58</v>
      </c>
      <c r="D19" s="68" t="s">
        <v>71</v>
      </c>
      <c r="E19" s="248"/>
      <c r="F19" s="73" t="s">
        <v>3</v>
      </c>
      <c r="H19" s="72">
        <v>0.60416666666666696</v>
      </c>
      <c r="I19" s="88" t="s">
        <v>58</v>
      </c>
      <c r="J19" s="68" t="s">
        <v>4</v>
      </c>
      <c r="K19" s="248"/>
      <c r="L19" s="79" t="s">
        <v>29</v>
      </c>
    </row>
    <row r="20" spans="2:13" ht="18" customHeight="1" x14ac:dyDescent="0.2">
      <c r="B20" s="74">
        <v>0.625</v>
      </c>
      <c r="C20" s="87" t="s">
        <v>56</v>
      </c>
      <c r="D20" s="67" t="s">
        <v>13</v>
      </c>
      <c r="E20" s="249"/>
      <c r="F20" s="75" t="s">
        <v>40</v>
      </c>
      <c r="H20" s="74">
        <v>0.625</v>
      </c>
      <c r="I20" s="87" t="s">
        <v>56</v>
      </c>
      <c r="J20" s="67" t="s">
        <v>42</v>
      </c>
      <c r="K20" s="249"/>
      <c r="L20" s="75" t="s">
        <v>43</v>
      </c>
      <c r="M20" s="16"/>
    </row>
    <row r="21" spans="2:13" ht="18" customHeight="1" x14ac:dyDescent="0.2">
      <c r="B21" s="72">
        <v>0.64583333333333404</v>
      </c>
      <c r="C21" s="88" t="s">
        <v>58</v>
      </c>
      <c r="D21" s="68" t="s">
        <v>29</v>
      </c>
      <c r="E21" s="248"/>
      <c r="F21" s="73" t="s">
        <v>71</v>
      </c>
      <c r="H21" s="72">
        <v>0.64583333333333404</v>
      </c>
      <c r="I21" s="88" t="s">
        <v>58</v>
      </c>
      <c r="J21" s="68" t="s">
        <v>3</v>
      </c>
      <c r="K21" s="248"/>
      <c r="L21" s="79" t="s">
        <v>4</v>
      </c>
      <c r="M21" s="16"/>
    </row>
    <row r="22" spans="2:13" ht="18" customHeight="1" x14ac:dyDescent="0.2">
      <c r="B22" s="74">
        <v>0.66666666666666696</v>
      </c>
      <c r="C22" s="87" t="s">
        <v>56</v>
      </c>
      <c r="D22" s="67" t="s">
        <v>41</v>
      </c>
      <c r="E22" s="249"/>
      <c r="F22" s="75" t="s">
        <v>13</v>
      </c>
      <c r="H22" s="74">
        <v>0.66666666666666696</v>
      </c>
      <c r="I22" s="87" t="s">
        <v>56</v>
      </c>
      <c r="J22" s="67" t="s">
        <v>40</v>
      </c>
      <c r="K22" s="249"/>
      <c r="L22" s="75" t="s">
        <v>42</v>
      </c>
    </row>
    <row r="23" spans="2:13" ht="18" customHeight="1" x14ac:dyDescent="0.2">
      <c r="B23" s="72">
        <v>0.687500000000001</v>
      </c>
      <c r="C23" s="86" t="s">
        <v>58</v>
      </c>
      <c r="D23" s="68" t="s">
        <v>51</v>
      </c>
      <c r="E23" s="248"/>
      <c r="F23" s="73" t="s">
        <v>52</v>
      </c>
      <c r="H23" s="72">
        <v>0.687500000000001</v>
      </c>
      <c r="I23" s="86" t="s">
        <v>58</v>
      </c>
      <c r="J23" s="68" t="s">
        <v>53</v>
      </c>
      <c r="K23" s="248"/>
      <c r="L23" s="79" t="s">
        <v>54</v>
      </c>
    </row>
    <row r="24" spans="2:13" ht="18" customHeight="1" thickBot="1" x14ac:dyDescent="0.25">
      <c r="B24" s="76">
        <v>0.70833333333333337</v>
      </c>
      <c r="C24" s="85" t="s">
        <v>56</v>
      </c>
      <c r="D24" s="77" t="s">
        <v>43</v>
      </c>
      <c r="E24" s="250"/>
      <c r="F24" s="78" t="s">
        <v>40</v>
      </c>
      <c r="H24" s="76">
        <v>0.70833333333333337</v>
      </c>
      <c r="I24" s="85" t="s">
        <v>56</v>
      </c>
      <c r="J24" s="77" t="s">
        <v>42</v>
      </c>
      <c r="K24" s="250"/>
      <c r="L24" s="78" t="s">
        <v>41</v>
      </c>
    </row>
    <row r="25" spans="2:13" ht="19" customHeight="1" x14ac:dyDescent="0.2">
      <c r="B25" s="80">
        <v>0.72916666666666663</v>
      </c>
      <c r="C25" s="287" t="s">
        <v>73</v>
      </c>
      <c r="D25" s="287"/>
      <c r="E25" s="287"/>
      <c r="F25" s="288"/>
    </row>
    <row r="26" spans="2:13" ht="18" customHeight="1" thickBot="1" x14ac:dyDescent="0.25">
      <c r="B26" s="81">
        <v>0.77083333333333337</v>
      </c>
      <c r="C26" s="289" t="s">
        <v>61</v>
      </c>
      <c r="D26" s="289"/>
      <c r="E26" s="289"/>
      <c r="F26" s="290"/>
    </row>
    <row r="27" spans="2:13" ht="18" customHeight="1" x14ac:dyDescent="0.2"/>
    <row r="28" spans="2:13" ht="18" customHeight="1" x14ac:dyDescent="0.2"/>
    <row r="29" spans="2:13" ht="18" customHeight="1" x14ac:dyDescent="0.2"/>
    <row r="30" spans="2:13" s="7" customFormat="1" ht="18" customHeight="1" x14ac:dyDescent="0.25">
      <c r="B30" s="187"/>
      <c r="E30" s="242"/>
      <c r="H30" s="187"/>
      <c r="K30" s="242"/>
    </row>
    <row r="31" spans="2:13" ht="22" customHeight="1" x14ac:dyDescent="0.2">
      <c r="B31" s="286" t="s">
        <v>64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</row>
    <row r="32" spans="2:13" ht="22" customHeight="1" thickBot="1" x14ac:dyDescent="0.25">
      <c r="B32" s="58"/>
      <c r="C32" s="188"/>
      <c r="D32" s="54"/>
      <c r="E32" s="21"/>
      <c r="F32" s="54"/>
      <c r="G32" s="54"/>
      <c r="H32" s="58"/>
      <c r="I32" s="188"/>
      <c r="J32" s="54"/>
      <c r="K32" s="21"/>
      <c r="L32" s="54"/>
    </row>
    <row r="33" spans="2:12" ht="19" customHeight="1" thickBot="1" x14ac:dyDescent="0.25">
      <c r="B33" s="283" t="s">
        <v>19</v>
      </c>
      <c r="C33" s="284"/>
      <c r="D33" s="284"/>
      <c r="E33" s="284"/>
      <c r="F33" s="285"/>
      <c r="G33" s="194"/>
      <c r="H33" s="283" t="s">
        <v>62</v>
      </c>
      <c r="I33" s="284"/>
      <c r="J33" s="284"/>
      <c r="K33" s="284"/>
      <c r="L33" s="285"/>
    </row>
    <row r="34" spans="2:12" ht="18" customHeight="1" thickBot="1" x14ac:dyDescent="0.25">
      <c r="B34" s="12" t="s">
        <v>5</v>
      </c>
      <c r="C34" s="186" t="s">
        <v>16</v>
      </c>
      <c r="D34" s="13" t="s">
        <v>6</v>
      </c>
      <c r="E34" s="22" t="s">
        <v>18</v>
      </c>
      <c r="F34" s="14" t="s">
        <v>7</v>
      </c>
      <c r="G34" s="195"/>
      <c r="H34" s="12" t="s">
        <v>5</v>
      </c>
      <c r="I34" s="186" t="s">
        <v>16</v>
      </c>
      <c r="J34" s="13" t="s">
        <v>6</v>
      </c>
      <c r="K34" s="22" t="s">
        <v>18</v>
      </c>
      <c r="L34" s="14" t="s">
        <v>7</v>
      </c>
    </row>
    <row r="35" spans="2:12" ht="18" customHeight="1" x14ac:dyDescent="0.2">
      <c r="B35" s="90">
        <v>0.375</v>
      </c>
      <c r="C35" s="98" t="s">
        <v>55</v>
      </c>
      <c r="D35" s="196" t="s">
        <v>1</v>
      </c>
      <c r="E35" s="251"/>
      <c r="F35" s="197" t="s">
        <v>45</v>
      </c>
      <c r="G35" s="194"/>
      <c r="H35" s="198">
        <v>0.375</v>
      </c>
      <c r="I35" s="199" t="s">
        <v>57</v>
      </c>
      <c r="J35" s="200" t="s">
        <v>28</v>
      </c>
      <c r="K35" s="258"/>
      <c r="L35" s="201" t="s">
        <v>0</v>
      </c>
    </row>
    <row r="36" spans="2:12" ht="18" customHeight="1" x14ac:dyDescent="0.2">
      <c r="B36" s="92">
        <v>0.39583333333333331</v>
      </c>
      <c r="C36" s="100" t="s">
        <v>55</v>
      </c>
      <c r="D36" s="202" t="s">
        <v>39</v>
      </c>
      <c r="E36" s="252"/>
      <c r="F36" s="203" t="s">
        <v>12</v>
      </c>
      <c r="G36" s="194"/>
      <c r="H36" s="91">
        <v>0.39583333333333331</v>
      </c>
      <c r="I36" s="99" t="s">
        <v>57</v>
      </c>
      <c r="J36" s="204" t="s">
        <v>0</v>
      </c>
      <c r="K36" s="259"/>
      <c r="L36" s="205" t="s">
        <v>47</v>
      </c>
    </row>
    <row r="37" spans="2:12" ht="18" customHeight="1" x14ac:dyDescent="0.2">
      <c r="B37" s="92">
        <v>0.41666666666666702</v>
      </c>
      <c r="C37" s="100" t="s">
        <v>55</v>
      </c>
      <c r="D37" s="202" t="s">
        <v>12</v>
      </c>
      <c r="E37" s="252"/>
      <c r="F37" s="203" t="s">
        <v>45</v>
      </c>
      <c r="G37" s="194"/>
      <c r="H37" s="91">
        <v>0.41666666666666702</v>
      </c>
      <c r="I37" s="99" t="s">
        <v>57</v>
      </c>
      <c r="J37" s="204" t="s">
        <v>47</v>
      </c>
      <c r="K37" s="259"/>
      <c r="L37" s="205" t="s">
        <v>28</v>
      </c>
    </row>
    <row r="38" spans="2:12" ht="18" customHeight="1" x14ac:dyDescent="0.2">
      <c r="B38" s="92">
        <v>0.4375</v>
      </c>
      <c r="C38" s="100" t="s">
        <v>55</v>
      </c>
      <c r="D38" s="202" t="s">
        <v>39</v>
      </c>
      <c r="E38" s="252"/>
      <c r="F38" s="203" t="s">
        <v>1</v>
      </c>
      <c r="G38" s="194"/>
      <c r="H38" s="91">
        <v>0.4375</v>
      </c>
      <c r="I38" s="99" t="s">
        <v>57</v>
      </c>
      <c r="J38" s="204" t="s">
        <v>47</v>
      </c>
      <c r="K38" s="259"/>
      <c r="L38" s="205" t="s">
        <v>0</v>
      </c>
    </row>
    <row r="39" spans="2:12" ht="18" customHeight="1" x14ac:dyDescent="0.2">
      <c r="B39" s="92">
        <v>0.45833333333333298</v>
      </c>
      <c r="C39" s="100" t="s">
        <v>55</v>
      </c>
      <c r="D39" s="202" t="s">
        <v>45</v>
      </c>
      <c r="E39" s="252"/>
      <c r="F39" s="203" t="s">
        <v>39</v>
      </c>
      <c r="G39" s="194"/>
      <c r="H39" s="91">
        <v>0.45833333333333298</v>
      </c>
      <c r="I39" s="206" t="s">
        <v>57</v>
      </c>
      <c r="J39" s="204" t="s">
        <v>0</v>
      </c>
      <c r="K39" s="259"/>
      <c r="L39" s="205" t="s">
        <v>28</v>
      </c>
    </row>
    <row r="40" spans="2:12" ht="18" customHeight="1" x14ac:dyDescent="0.2">
      <c r="B40" s="92">
        <v>0.47916666666666702</v>
      </c>
      <c r="C40" s="100" t="s">
        <v>55</v>
      </c>
      <c r="D40" s="202" t="s">
        <v>12</v>
      </c>
      <c r="E40" s="252"/>
      <c r="F40" s="203" t="s">
        <v>1</v>
      </c>
      <c r="G40" s="194"/>
      <c r="H40" s="91">
        <v>0.47916666666666702</v>
      </c>
      <c r="I40" s="99" t="s">
        <v>57</v>
      </c>
      <c r="J40" s="204" t="s">
        <v>28</v>
      </c>
      <c r="K40" s="259"/>
      <c r="L40" s="205" t="s">
        <v>47</v>
      </c>
    </row>
    <row r="41" spans="2:12" ht="18" customHeight="1" thickBot="1" x14ac:dyDescent="0.25">
      <c r="B41" s="207">
        <v>0.5</v>
      </c>
      <c r="C41" s="208" t="s">
        <v>55</v>
      </c>
      <c r="D41" s="209" t="s">
        <v>51</v>
      </c>
      <c r="E41" s="253"/>
      <c r="F41" s="210" t="s">
        <v>52</v>
      </c>
      <c r="G41" s="194"/>
      <c r="H41" s="93">
        <v>0.5</v>
      </c>
      <c r="I41" s="101" t="s">
        <v>55</v>
      </c>
      <c r="J41" s="211" t="s">
        <v>53</v>
      </c>
      <c r="K41" s="260"/>
      <c r="L41" s="212" t="s">
        <v>54</v>
      </c>
    </row>
    <row r="42" spans="2:12" ht="18" customHeight="1" x14ac:dyDescent="0.2">
      <c r="B42" s="94">
        <v>0.52083333333333337</v>
      </c>
      <c r="C42" s="213" t="s">
        <v>59</v>
      </c>
      <c r="D42" s="214" t="s">
        <v>46</v>
      </c>
      <c r="E42" s="254"/>
      <c r="F42" s="215" t="s">
        <v>50</v>
      </c>
      <c r="G42" s="194"/>
      <c r="H42" s="228">
        <v>0.52083333333333337</v>
      </c>
      <c r="I42" s="229" t="s">
        <v>59</v>
      </c>
      <c r="J42" s="230" t="s">
        <v>48</v>
      </c>
      <c r="K42" s="261"/>
      <c r="L42" s="231" t="s">
        <v>2</v>
      </c>
    </row>
    <row r="43" spans="2:12" ht="18" customHeight="1" x14ac:dyDescent="0.2">
      <c r="B43" s="95">
        <v>0.54166666666666663</v>
      </c>
      <c r="C43" s="216" t="s">
        <v>60</v>
      </c>
      <c r="D43" s="217" t="s">
        <v>15</v>
      </c>
      <c r="E43" s="255"/>
      <c r="F43" s="218" t="s">
        <v>44</v>
      </c>
      <c r="G43" s="194"/>
      <c r="H43" s="95">
        <v>0.54166666666666663</v>
      </c>
      <c r="I43" s="216" t="s">
        <v>60</v>
      </c>
      <c r="J43" s="217" t="s">
        <v>14</v>
      </c>
      <c r="K43" s="255"/>
      <c r="L43" s="219" t="s">
        <v>49</v>
      </c>
    </row>
    <row r="44" spans="2:12" ht="18" customHeight="1" x14ac:dyDescent="0.2">
      <c r="B44" s="96">
        <v>0.5625</v>
      </c>
      <c r="C44" s="220" t="s">
        <v>59</v>
      </c>
      <c r="D44" s="221" t="s">
        <v>50</v>
      </c>
      <c r="E44" s="256"/>
      <c r="F44" s="222" t="s">
        <v>2</v>
      </c>
      <c r="G44" s="194"/>
      <c r="H44" s="96">
        <v>0.5625</v>
      </c>
      <c r="I44" s="220" t="s">
        <v>59</v>
      </c>
      <c r="J44" s="221" t="s">
        <v>46</v>
      </c>
      <c r="K44" s="256"/>
      <c r="L44" s="223" t="s">
        <v>48</v>
      </c>
    </row>
    <row r="45" spans="2:12" ht="18" customHeight="1" x14ac:dyDescent="0.2">
      <c r="B45" s="95">
        <v>0.58333333333333304</v>
      </c>
      <c r="C45" s="216" t="s">
        <v>60</v>
      </c>
      <c r="D45" s="217" t="s">
        <v>44</v>
      </c>
      <c r="E45" s="255"/>
      <c r="F45" s="218" t="s">
        <v>49</v>
      </c>
      <c r="G45" s="194"/>
      <c r="H45" s="95">
        <v>0.58333333333333304</v>
      </c>
      <c r="I45" s="216" t="s">
        <v>60</v>
      </c>
      <c r="J45" s="217" t="s">
        <v>15</v>
      </c>
      <c r="K45" s="255"/>
      <c r="L45" s="219" t="s">
        <v>14</v>
      </c>
    </row>
    <row r="46" spans="2:12" ht="18" customHeight="1" x14ac:dyDescent="0.2">
      <c r="B46" s="96">
        <v>0.60416666666666596</v>
      </c>
      <c r="C46" s="220" t="s">
        <v>59</v>
      </c>
      <c r="D46" s="221" t="s">
        <v>48</v>
      </c>
      <c r="E46" s="256"/>
      <c r="F46" s="222" t="s">
        <v>50</v>
      </c>
      <c r="G46" s="194"/>
      <c r="H46" s="96">
        <v>0.60416666666666596</v>
      </c>
      <c r="I46" s="220" t="s">
        <v>59</v>
      </c>
      <c r="J46" s="221" t="s">
        <v>2</v>
      </c>
      <c r="K46" s="256"/>
      <c r="L46" s="223" t="s">
        <v>46</v>
      </c>
    </row>
    <row r="47" spans="2:12" ht="18" customHeight="1" x14ac:dyDescent="0.2">
      <c r="B47" s="95">
        <v>0.624999999999999</v>
      </c>
      <c r="C47" s="216" t="s">
        <v>60</v>
      </c>
      <c r="D47" s="217" t="s">
        <v>14</v>
      </c>
      <c r="E47" s="255"/>
      <c r="F47" s="218" t="s">
        <v>44</v>
      </c>
      <c r="G47" s="194"/>
      <c r="H47" s="95">
        <v>0.624999999999999</v>
      </c>
      <c r="I47" s="216" t="s">
        <v>60</v>
      </c>
      <c r="J47" s="217" t="s">
        <v>49</v>
      </c>
      <c r="K47" s="255"/>
      <c r="L47" s="219" t="s">
        <v>15</v>
      </c>
    </row>
    <row r="48" spans="2:12" ht="18" customHeight="1" x14ac:dyDescent="0.2">
      <c r="B48" s="96">
        <v>0.64583333333333304</v>
      </c>
      <c r="C48" s="220" t="s">
        <v>59</v>
      </c>
      <c r="D48" s="221" t="s">
        <v>51</v>
      </c>
      <c r="E48" s="256"/>
      <c r="F48" s="222" t="s">
        <v>52</v>
      </c>
      <c r="G48" s="194"/>
      <c r="H48" s="96">
        <v>0.64583333333333304</v>
      </c>
      <c r="I48" s="220" t="s">
        <v>59</v>
      </c>
      <c r="J48" s="221" t="s">
        <v>53</v>
      </c>
      <c r="K48" s="256"/>
      <c r="L48" s="223" t="s">
        <v>54</v>
      </c>
    </row>
    <row r="49" spans="2:12" ht="18" customHeight="1" thickBot="1" x14ac:dyDescent="0.25">
      <c r="B49" s="97">
        <v>0.66666666666666596</v>
      </c>
      <c r="C49" s="224" t="s">
        <v>60</v>
      </c>
      <c r="D49" s="225" t="s">
        <v>51</v>
      </c>
      <c r="E49" s="257"/>
      <c r="F49" s="226" t="s">
        <v>52</v>
      </c>
      <c r="G49" s="194"/>
      <c r="H49" s="97">
        <v>0.66666666666666596</v>
      </c>
      <c r="I49" s="224" t="s">
        <v>60</v>
      </c>
      <c r="J49" s="225" t="s">
        <v>53</v>
      </c>
      <c r="K49" s="257"/>
      <c r="L49" s="227" t="s">
        <v>54</v>
      </c>
    </row>
    <row r="50" spans="2:12" x14ac:dyDescent="0.2">
      <c r="C50" s="5"/>
      <c r="D50" s="5"/>
      <c r="G50" s="5"/>
      <c r="H50" s="59"/>
      <c r="I50" s="5"/>
    </row>
    <row r="51" spans="2:12" x14ac:dyDescent="0.2">
      <c r="C51" s="5"/>
      <c r="D51" s="5"/>
      <c r="G51" s="5"/>
      <c r="H51" s="59"/>
      <c r="I51" s="5"/>
    </row>
    <row r="61" spans="2:12" x14ac:dyDescent="0.2">
      <c r="C61" s="5"/>
      <c r="D61" s="5"/>
      <c r="G61" s="5"/>
      <c r="H61" s="59"/>
      <c r="I61" s="5"/>
    </row>
    <row r="62" spans="2:12" x14ac:dyDescent="0.2">
      <c r="C62" s="5"/>
      <c r="D62" s="5"/>
      <c r="G62" s="5"/>
      <c r="H62" s="59"/>
      <c r="I62" s="5"/>
    </row>
    <row r="63" spans="2:12" x14ac:dyDescent="0.2">
      <c r="C63" s="5"/>
      <c r="D63" s="5"/>
      <c r="G63" s="5"/>
      <c r="H63" s="59"/>
      <c r="I63" s="5"/>
    </row>
    <row r="64" spans="2:12" x14ac:dyDescent="0.2">
      <c r="C64" s="5"/>
      <c r="D64" s="5"/>
      <c r="G64" s="5"/>
      <c r="H64" s="59"/>
      <c r="I64" s="5"/>
    </row>
    <row r="65" spans="3:9" x14ac:dyDescent="0.2">
      <c r="C65" s="5"/>
      <c r="D65" s="5"/>
      <c r="G65" s="5"/>
      <c r="H65" s="59"/>
    </row>
    <row r="66" spans="3:9" x14ac:dyDescent="0.2">
      <c r="C66" s="5"/>
      <c r="D66" s="5"/>
      <c r="G66" s="5"/>
      <c r="H66" s="59"/>
      <c r="I66" s="5"/>
    </row>
  </sheetData>
  <mergeCells count="8">
    <mergeCell ref="B33:F33"/>
    <mergeCell ref="H33:L33"/>
    <mergeCell ref="B2:L2"/>
    <mergeCell ref="B31:L31"/>
    <mergeCell ref="H4:L4"/>
    <mergeCell ref="B4:F4"/>
    <mergeCell ref="C25:F25"/>
    <mergeCell ref="C26:F26"/>
  </mergeCells>
  <phoneticPr fontId="7" type="noConversion"/>
  <pageMargins left="0.7" right="0.7" top="0.75" bottom="0.75" header="0.3" footer="0.3"/>
  <pageSetup paperSize="9" orientation="landscape" horizontalDpi="0" verticalDpi="0" copies="3"/>
  <rowBreaks count="1" manualBreakCount="1">
    <brk id="2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A286-006F-DD44-A113-3FAA4FFA5EB6}">
  <dimension ref="A1:AN51"/>
  <sheetViews>
    <sheetView showGridLines="0" zoomScale="91" zoomScaleNormal="100" workbookViewId="0">
      <selection activeCell="R12" sqref="R12"/>
    </sheetView>
  </sheetViews>
  <sheetFormatPr baseColWidth="10" defaultRowHeight="14" x14ac:dyDescent="0.2"/>
  <cols>
    <col min="1" max="1" width="10.83203125" style="24"/>
    <col min="2" max="2" width="2.1640625" style="24" customWidth="1"/>
    <col min="3" max="3" width="10.83203125" style="24"/>
    <col min="4" max="15" width="4.33203125" style="24" customWidth="1"/>
    <col min="16" max="16" width="2.6640625" style="24" customWidth="1"/>
    <col min="17" max="21" width="4.5" style="24" customWidth="1"/>
    <col min="22" max="22" width="9.5" style="45" bestFit="1" customWidth="1"/>
    <col min="23" max="23" width="2.6640625" style="24" customWidth="1"/>
    <col min="24" max="25" width="6.33203125" style="24" customWidth="1"/>
    <col min="26" max="26" width="9" style="24" customWidth="1"/>
    <col min="27" max="27" width="2.6640625" style="24" customWidth="1"/>
    <col min="28" max="28" width="5" style="45" customWidth="1"/>
    <col min="29" max="29" width="2.1640625" style="24" customWidth="1"/>
    <col min="30" max="30" width="10.83203125" style="24" customWidth="1"/>
    <col min="31" max="31" width="10.83203125" style="24"/>
    <col min="32" max="32" width="11.5" style="24" customWidth="1"/>
    <col min="33" max="33" width="10.83203125" style="24"/>
    <col min="34" max="34" width="12.6640625" style="24" bestFit="1" customWidth="1"/>
    <col min="35" max="35" width="2.83203125" style="24" customWidth="1"/>
    <col min="36" max="36" width="10.83203125" style="24"/>
    <col min="37" max="37" width="10.83203125" style="24" customWidth="1"/>
    <col min="38" max="38" width="12" style="24" bestFit="1" customWidth="1"/>
    <col min="39" max="39" width="10.83203125" style="24"/>
    <col min="40" max="40" width="11.83203125" style="24" bestFit="1" customWidth="1"/>
    <col min="41" max="16384" width="10.83203125" style="24"/>
  </cols>
  <sheetData>
    <row r="1" spans="1:40" ht="15" thickBot="1" x14ac:dyDescent="0.25"/>
    <row r="2" spans="1:40" ht="15" thickBot="1" x14ac:dyDescent="0.25"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X2" s="311" t="s">
        <v>22</v>
      </c>
      <c r="Y2" s="312"/>
      <c r="Z2" s="313"/>
    </row>
    <row r="3" spans="1:40" ht="17" customHeight="1" thickBot="1" x14ac:dyDescent="0.25">
      <c r="A3" s="110" t="s">
        <v>26</v>
      </c>
      <c r="C3" s="110" t="s">
        <v>26</v>
      </c>
      <c r="D3" s="314" t="s">
        <v>30</v>
      </c>
      <c r="E3" s="315"/>
      <c r="F3" s="316" t="s">
        <v>31</v>
      </c>
      <c r="G3" s="316"/>
      <c r="H3" s="316" t="s">
        <v>32</v>
      </c>
      <c r="I3" s="316"/>
      <c r="J3" s="316" t="s">
        <v>33</v>
      </c>
      <c r="K3" s="316"/>
      <c r="L3" s="316" t="s">
        <v>34</v>
      </c>
      <c r="M3" s="317"/>
      <c r="Q3" s="124"/>
      <c r="R3" s="125"/>
      <c r="S3" s="125"/>
      <c r="T3" s="125"/>
      <c r="U3" s="126"/>
      <c r="V3" s="127" t="s">
        <v>27</v>
      </c>
      <c r="X3" s="128" t="s">
        <v>23</v>
      </c>
      <c r="Y3" s="129" t="s">
        <v>24</v>
      </c>
      <c r="Z3" s="130" t="s">
        <v>25</v>
      </c>
      <c r="AB3" s="127" t="s">
        <v>21</v>
      </c>
      <c r="AD3" s="283" t="s">
        <v>75</v>
      </c>
      <c r="AE3" s="284"/>
      <c r="AF3" s="284"/>
      <c r="AG3" s="284"/>
      <c r="AH3" s="285"/>
      <c r="AI3" s="19"/>
      <c r="AJ3" s="283" t="s">
        <v>62</v>
      </c>
      <c r="AK3" s="284"/>
      <c r="AL3" s="284"/>
      <c r="AM3" s="284"/>
      <c r="AN3" s="285"/>
    </row>
    <row r="4" spans="1:40" ht="17" thickBot="1" x14ac:dyDescent="0.25">
      <c r="A4" s="107" t="s">
        <v>30</v>
      </c>
      <c r="C4" s="120" t="s">
        <v>30</v>
      </c>
      <c r="D4" s="121"/>
      <c r="E4" s="122"/>
      <c r="F4" s="47">
        <v>6</v>
      </c>
      <c r="G4" s="47">
        <v>10</v>
      </c>
      <c r="H4" s="47">
        <v>12</v>
      </c>
      <c r="I4" s="47">
        <v>10</v>
      </c>
      <c r="J4" s="47">
        <v>5</v>
      </c>
      <c r="K4" s="47">
        <v>0</v>
      </c>
      <c r="L4" s="47">
        <v>15</v>
      </c>
      <c r="M4" s="123">
        <v>14</v>
      </c>
      <c r="N4" s="322" t="s">
        <v>145</v>
      </c>
      <c r="O4" s="323"/>
      <c r="P4" s="324"/>
      <c r="Q4" s="25"/>
      <c r="R4" s="27">
        <v>0</v>
      </c>
      <c r="S4" s="27">
        <v>2</v>
      </c>
      <c r="T4" s="27">
        <v>2</v>
      </c>
      <c r="U4" s="29">
        <v>2</v>
      </c>
      <c r="V4" s="49">
        <f>SUM(Q4:U4)</f>
        <v>6</v>
      </c>
      <c r="X4" s="30">
        <f>+F4+L4</f>
        <v>21</v>
      </c>
      <c r="Y4" s="27">
        <f>+G4+M4</f>
        <v>24</v>
      </c>
      <c r="Z4" s="28">
        <f>+X4-Y4</f>
        <v>-3</v>
      </c>
      <c r="AB4" s="141">
        <v>3</v>
      </c>
      <c r="AD4" s="12" t="s">
        <v>5</v>
      </c>
      <c r="AE4" s="186" t="s">
        <v>16</v>
      </c>
      <c r="AF4" s="13" t="s">
        <v>6</v>
      </c>
      <c r="AG4" s="22" t="s">
        <v>18</v>
      </c>
      <c r="AH4" s="14" t="s">
        <v>7</v>
      </c>
      <c r="AI4" s="15"/>
      <c r="AJ4" s="12" t="s">
        <v>5</v>
      </c>
      <c r="AK4" s="186" t="s">
        <v>16</v>
      </c>
      <c r="AL4" s="13" t="s">
        <v>6</v>
      </c>
      <c r="AM4" s="22" t="s">
        <v>18</v>
      </c>
      <c r="AN4" s="14" t="s">
        <v>7</v>
      </c>
    </row>
    <row r="5" spans="1:40" ht="16" x14ac:dyDescent="0.2">
      <c r="A5" s="108" t="s">
        <v>31</v>
      </c>
      <c r="C5" s="111" t="s">
        <v>31</v>
      </c>
      <c r="D5" s="52">
        <v>10</v>
      </c>
      <c r="E5" s="32">
        <v>6</v>
      </c>
      <c r="F5" s="33"/>
      <c r="G5" s="33"/>
      <c r="H5" s="32">
        <v>15</v>
      </c>
      <c r="I5" s="32">
        <v>10</v>
      </c>
      <c r="J5" s="32">
        <v>5</v>
      </c>
      <c r="K5" s="32">
        <v>0</v>
      </c>
      <c r="L5" s="32">
        <v>9</v>
      </c>
      <c r="M5" s="34">
        <v>12</v>
      </c>
      <c r="N5" s="322"/>
      <c r="O5" s="323"/>
      <c r="P5" s="324"/>
      <c r="Q5" s="31">
        <v>2</v>
      </c>
      <c r="R5" s="33"/>
      <c r="S5" s="32">
        <v>2</v>
      </c>
      <c r="T5" s="32">
        <v>2</v>
      </c>
      <c r="U5" s="35">
        <v>0</v>
      </c>
      <c r="V5" s="117">
        <f>SUM(Q5:U5)</f>
        <v>6</v>
      </c>
      <c r="X5" s="31">
        <f>+D5+L5</f>
        <v>19</v>
      </c>
      <c r="Y5" s="32">
        <f>+E5+M5</f>
        <v>18</v>
      </c>
      <c r="Z5" s="34">
        <f>+X5-Y5</f>
        <v>1</v>
      </c>
      <c r="AB5" s="117">
        <v>2</v>
      </c>
      <c r="AD5" s="82">
        <v>0.33333333333333331</v>
      </c>
      <c r="AE5" s="17" t="s">
        <v>10</v>
      </c>
      <c r="AF5" s="63" t="s">
        <v>31</v>
      </c>
      <c r="AG5" s="243" t="s">
        <v>77</v>
      </c>
      <c r="AH5" s="64" t="s">
        <v>34</v>
      </c>
      <c r="AI5" s="16"/>
      <c r="AJ5" s="82">
        <v>0.33333333333333331</v>
      </c>
      <c r="AK5" s="17" t="s">
        <v>10</v>
      </c>
      <c r="AL5" s="63" t="s">
        <v>32</v>
      </c>
      <c r="AM5" s="243" t="s">
        <v>81</v>
      </c>
      <c r="AN5" s="64" t="s">
        <v>33</v>
      </c>
    </row>
    <row r="6" spans="1:40" ht="16" x14ac:dyDescent="0.2">
      <c r="A6" s="108" t="s">
        <v>32</v>
      </c>
      <c r="C6" s="111" t="s">
        <v>32</v>
      </c>
      <c r="D6" s="52">
        <v>10</v>
      </c>
      <c r="E6" s="32">
        <v>12</v>
      </c>
      <c r="F6" s="32">
        <v>10</v>
      </c>
      <c r="G6" s="32">
        <v>15</v>
      </c>
      <c r="H6" s="33"/>
      <c r="I6" s="33"/>
      <c r="J6" s="32">
        <v>15</v>
      </c>
      <c r="K6" s="32">
        <v>9</v>
      </c>
      <c r="L6" s="32">
        <v>9</v>
      </c>
      <c r="M6" s="34">
        <v>10</v>
      </c>
      <c r="N6" s="322"/>
      <c r="O6" s="323"/>
      <c r="P6" s="324"/>
      <c r="Q6" s="31">
        <v>0</v>
      </c>
      <c r="R6" s="32">
        <v>0</v>
      </c>
      <c r="S6" s="33"/>
      <c r="T6" s="32">
        <v>2</v>
      </c>
      <c r="U6" s="35">
        <v>0</v>
      </c>
      <c r="V6" s="117">
        <f t="shared" ref="V6:V8" si="0">SUM(Q6:U6)</f>
        <v>2</v>
      </c>
      <c r="X6" s="31"/>
      <c r="Y6" s="32"/>
      <c r="Z6" s="34"/>
      <c r="AB6" s="117">
        <v>4</v>
      </c>
      <c r="AD6" s="83">
        <v>0.35416666666666669</v>
      </c>
      <c r="AE6" s="60" t="s">
        <v>11</v>
      </c>
      <c r="AF6" s="62" t="s">
        <v>36</v>
      </c>
      <c r="AG6" s="244" t="s">
        <v>78</v>
      </c>
      <c r="AH6" s="65" t="s">
        <v>9</v>
      </c>
      <c r="AI6" s="16"/>
      <c r="AJ6" s="83">
        <v>0.35416666666666669</v>
      </c>
      <c r="AK6" s="60" t="s">
        <v>11</v>
      </c>
      <c r="AL6" s="62" t="s">
        <v>37</v>
      </c>
      <c r="AM6" s="244" t="s">
        <v>82</v>
      </c>
      <c r="AN6" s="65" t="s">
        <v>38</v>
      </c>
    </row>
    <row r="7" spans="1:40" ht="16" x14ac:dyDescent="0.2">
      <c r="A7" s="108" t="s">
        <v>33</v>
      </c>
      <c r="C7" s="111" t="s">
        <v>33</v>
      </c>
      <c r="D7" s="52">
        <v>0</v>
      </c>
      <c r="E7" s="32">
        <v>5</v>
      </c>
      <c r="F7" s="32">
        <v>0</v>
      </c>
      <c r="G7" s="32">
        <v>5</v>
      </c>
      <c r="H7" s="32">
        <v>9</v>
      </c>
      <c r="I7" s="32">
        <v>15</v>
      </c>
      <c r="J7" s="33"/>
      <c r="K7" s="33"/>
      <c r="L7" s="32">
        <v>7</v>
      </c>
      <c r="M7" s="34">
        <v>14</v>
      </c>
      <c r="N7" s="322"/>
      <c r="O7" s="323"/>
      <c r="P7" s="324"/>
      <c r="Q7" s="31">
        <v>0</v>
      </c>
      <c r="R7" s="32">
        <v>0</v>
      </c>
      <c r="S7" s="32">
        <v>0</v>
      </c>
      <c r="T7" s="33"/>
      <c r="U7" s="35">
        <v>0</v>
      </c>
      <c r="V7" s="117">
        <f t="shared" si="0"/>
        <v>0</v>
      </c>
      <c r="X7" s="31"/>
      <c r="Y7" s="32"/>
      <c r="Z7" s="34"/>
      <c r="AB7" s="117">
        <v>5</v>
      </c>
      <c r="AD7" s="84">
        <v>0.375</v>
      </c>
      <c r="AE7" s="18" t="s">
        <v>10</v>
      </c>
      <c r="AF7" s="61" t="s">
        <v>34</v>
      </c>
      <c r="AG7" s="245" t="s">
        <v>79</v>
      </c>
      <c r="AH7" s="66" t="s">
        <v>32</v>
      </c>
      <c r="AI7" s="16"/>
      <c r="AJ7" s="84">
        <v>0.375</v>
      </c>
      <c r="AK7" s="18" t="s">
        <v>10</v>
      </c>
      <c r="AL7" s="61" t="s">
        <v>30</v>
      </c>
      <c r="AM7" s="245" t="s">
        <v>83</v>
      </c>
      <c r="AN7" s="66" t="s">
        <v>31</v>
      </c>
    </row>
    <row r="8" spans="1:40" ht="17" thickBot="1" x14ac:dyDescent="0.25">
      <c r="A8" s="109" t="s">
        <v>34</v>
      </c>
      <c r="C8" s="112" t="s">
        <v>34</v>
      </c>
      <c r="D8" s="53">
        <v>14</v>
      </c>
      <c r="E8" s="37">
        <v>15</v>
      </c>
      <c r="F8" s="37">
        <v>12</v>
      </c>
      <c r="G8" s="37">
        <v>9</v>
      </c>
      <c r="H8" s="37">
        <v>10</v>
      </c>
      <c r="I8" s="37">
        <v>9</v>
      </c>
      <c r="J8" s="37">
        <v>14</v>
      </c>
      <c r="K8" s="37">
        <v>7</v>
      </c>
      <c r="L8" s="38"/>
      <c r="M8" s="39"/>
      <c r="N8" s="322"/>
      <c r="O8" s="323"/>
      <c r="P8" s="324"/>
      <c r="Q8" s="36">
        <v>0</v>
      </c>
      <c r="R8" s="37">
        <v>2</v>
      </c>
      <c r="S8" s="37">
        <v>2</v>
      </c>
      <c r="T8" s="37">
        <v>2</v>
      </c>
      <c r="U8" s="40"/>
      <c r="V8" s="118">
        <f t="shared" si="0"/>
        <v>6</v>
      </c>
      <c r="X8" s="36">
        <f>+D8+F8</f>
        <v>26</v>
      </c>
      <c r="Y8" s="37">
        <f>+E8+G8</f>
        <v>24</v>
      </c>
      <c r="Z8" s="41">
        <f t="shared" ref="Z8" si="1">+X8-Y8</f>
        <v>2</v>
      </c>
      <c r="AB8" s="118">
        <v>1</v>
      </c>
      <c r="AD8" s="83">
        <v>0.39583333333333298</v>
      </c>
      <c r="AE8" s="60" t="s">
        <v>11</v>
      </c>
      <c r="AF8" s="62" t="s">
        <v>35</v>
      </c>
      <c r="AG8" s="244" t="s">
        <v>80</v>
      </c>
      <c r="AH8" s="65" t="s">
        <v>36</v>
      </c>
      <c r="AI8" s="16"/>
      <c r="AJ8" s="83">
        <v>0.39583333333333298</v>
      </c>
      <c r="AK8" s="60" t="s">
        <v>11</v>
      </c>
      <c r="AL8" s="62" t="s">
        <v>9</v>
      </c>
      <c r="AM8" s="244" t="s">
        <v>80</v>
      </c>
      <c r="AN8" s="65" t="s">
        <v>37</v>
      </c>
    </row>
    <row r="9" spans="1:40" ht="17" thickBot="1" x14ac:dyDescent="0.25">
      <c r="X9" s="311" t="s">
        <v>22</v>
      </c>
      <c r="Y9" s="312"/>
      <c r="Z9" s="313"/>
      <c r="AD9" s="84">
        <v>0.41666666666666702</v>
      </c>
      <c r="AE9" s="18" t="s">
        <v>10</v>
      </c>
      <c r="AF9" s="61" t="s">
        <v>32</v>
      </c>
      <c r="AG9" s="245" t="s">
        <v>85</v>
      </c>
      <c r="AH9" s="66" t="s">
        <v>30</v>
      </c>
      <c r="AI9" s="16"/>
      <c r="AJ9" s="84">
        <v>0.41666666666666702</v>
      </c>
      <c r="AK9" s="18" t="s">
        <v>10</v>
      </c>
      <c r="AL9" s="61" t="s">
        <v>33</v>
      </c>
      <c r="AM9" s="245" t="s">
        <v>84</v>
      </c>
      <c r="AN9" s="66" t="s">
        <v>34</v>
      </c>
    </row>
    <row r="10" spans="1:40" ht="17" thickBot="1" x14ac:dyDescent="0.25">
      <c r="A10" s="49" t="s">
        <v>17</v>
      </c>
      <c r="C10" s="110" t="s">
        <v>17</v>
      </c>
      <c r="D10" s="308" t="s">
        <v>35</v>
      </c>
      <c r="E10" s="309"/>
      <c r="F10" s="309" t="s">
        <v>36</v>
      </c>
      <c r="G10" s="309"/>
      <c r="H10" s="309" t="s">
        <v>37</v>
      </c>
      <c r="I10" s="309"/>
      <c r="J10" s="309" t="s">
        <v>38</v>
      </c>
      <c r="K10" s="309"/>
      <c r="L10" s="309" t="s">
        <v>9</v>
      </c>
      <c r="M10" s="310"/>
      <c r="Q10" s="137"/>
      <c r="R10" s="138"/>
      <c r="S10" s="138"/>
      <c r="T10" s="138"/>
      <c r="U10" s="139"/>
      <c r="V10" s="140" t="s">
        <v>27</v>
      </c>
      <c r="X10" s="113" t="s">
        <v>23</v>
      </c>
      <c r="Y10" s="114" t="s">
        <v>24</v>
      </c>
      <c r="Z10" s="115" t="s">
        <v>25</v>
      </c>
      <c r="AB10" s="116" t="s">
        <v>21</v>
      </c>
      <c r="AD10" s="83">
        <v>0.4375</v>
      </c>
      <c r="AE10" s="60" t="s">
        <v>11</v>
      </c>
      <c r="AF10" s="62" t="s">
        <v>38</v>
      </c>
      <c r="AG10" s="244" t="s">
        <v>86</v>
      </c>
      <c r="AH10" s="65" t="s">
        <v>9</v>
      </c>
      <c r="AI10" s="11"/>
      <c r="AJ10" s="83">
        <v>0.4375</v>
      </c>
      <c r="AK10" s="60" t="s">
        <v>11</v>
      </c>
      <c r="AL10" s="62" t="s">
        <v>37</v>
      </c>
      <c r="AM10" s="244" t="s">
        <v>87</v>
      </c>
      <c r="AN10" s="65" t="s">
        <v>35</v>
      </c>
    </row>
    <row r="11" spans="1:40" ht="16" x14ac:dyDescent="0.2">
      <c r="A11" s="134" t="s">
        <v>35</v>
      </c>
      <c r="C11" s="131" t="s">
        <v>35</v>
      </c>
      <c r="D11" s="26"/>
      <c r="E11" s="26"/>
      <c r="F11" s="27">
        <v>9</v>
      </c>
      <c r="G11" s="27">
        <v>8</v>
      </c>
      <c r="H11" s="27">
        <v>15</v>
      </c>
      <c r="I11" s="27">
        <v>9</v>
      </c>
      <c r="J11" s="27">
        <v>15</v>
      </c>
      <c r="K11" s="27">
        <v>11</v>
      </c>
      <c r="L11" s="27">
        <v>9</v>
      </c>
      <c r="M11" s="28">
        <v>6</v>
      </c>
      <c r="N11" s="322"/>
      <c r="O11" s="323"/>
      <c r="P11" s="324"/>
      <c r="Q11" s="25"/>
      <c r="R11" s="27">
        <v>2</v>
      </c>
      <c r="S11" s="27">
        <v>2</v>
      </c>
      <c r="T11" s="27">
        <v>2</v>
      </c>
      <c r="U11" s="29">
        <v>2</v>
      </c>
      <c r="V11" s="49">
        <f>+Q11+R11+S11+T11+U11</f>
        <v>8</v>
      </c>
      <c r="X11" s="30">
        <f t="shared" ref="X11:X15" si="2">+D11+F11+H11+J11+L11</f>
        <v>48</v>
      </c>
      <c r="Y11" s="27">
        <f t="shared" ref="Y11:Y15" si="3">+E11+G11+I11+K11+M11</f>
        <v>34</v>
      </c>
      <c r="Z11" s="28">
        <f>SUM(X11-Y11)</f>
        <v>14</v>
      </c>
      <c r="AB11" s="49">
        <v>1</v>
      </c>
      <c r="AD11" s="84">
        <v>0.45833333333333298</v>
      </c>
      <c r="AE11" s="275" t="s">
        <v>10</v>
      </c>
      <c r="AF11" s="276" t="s">
        <v>30</v>
      </c>
      <c r="AG11" s="277" t="s">
        <v>143</v>
      </c>
      <c r="AH11" s="278" t="s">
        <v>33</v>
      </c>
      <c r="AI11" s="11"/>
      <c r="AJ11" s="84">
        <v>0.45833333333333298</v>
      </c>
      <c r="AK11" s="18" t="s">
        <v>10</v>
      </c>
      <c r="AL11" s="61" t="s">
        <v>31</v>
      </c>
      <c r="AM11" s="245" t="s">
        <v>88</v>
      </c>
      <c r="AN11" s="66" t="s">
        <v>32</v>
      </c>
    </row>
    <row r="12" spans="1:40" ht="16" x14ac:dyDescent="0.2">
      <c r="A12" s="135" t="s">
        <v>36</v>
      </c>
      <c r="C12" s="132" t="s">
        <v>36</v>
      </c>
      <c r="D12" s="32">
        <v>8</v>
      </c>
      <c r="E12" s="32">
        <v>9</v>
      </c>
      <c r="F12" s="33"/>
      <c r="G12" s="33"/>
      <c r="H12" s="32">
        <v>14</v>
      </c>
      <c r="I12" s="32">
        <v>7</v>
      </c>
      <c r="J12" s="32">
        <v>17</v>
      </c>
      <c r="K12" s="32">
        <v>10</v>
      </c>
      <c r="L12" s="32">
        <v>11</v>
      </c>
      <c r="M12" s="34">
        <v>8</v>
      </c>
      <c r="N12" s="322"/>
      <c r="O12" s="323"/>
      <c r="P12" s="324"/>
      <c r="Q12" s="31">
        <v>0</v>
      </c>
      <c r="R12" s="33"/>
      <c r="S12" s="32">
        <v>2</v>
      </c>
      <c r="T12" s="32">
        <v>2</v>
      </c>
      <c r="U12" s="35">
        <v>2</v>
      </c>
      <c r="V12" s="117">
        <f t="shared" ref="V12:V15" si="4">+Q12+R12+S12+T12+U12</f>
        <v>6</v>
      </c>
      <c r="X12" s="31">
        <f t="shared" si="2"/>
        <v>50</v>
      </c>
      <c r="Y12" s="32">
        <f t="shared" si="3"/>
        <v>34</v>
      </c>
      <c r="Z12" s="34">
        <f>X12-Y12</f>
        <v>16</v>
      </c>
      <c r="AB12" s="117">
        <v>2</v>
      </c>
      <c r="AD12" s="83">
        <v>0.47916666666666702</v>
      </c>
      <c r="AE12" s="60" t="s">
        <v>11</v>
      </c>
      <c r="AF12" s="62" t="s">
        <v>36</v>
      </c>
      <c r="AG12" s="244" t="s">
        <v>89</v>
      </c>
      <c r="AH12" s="65" t="s">
        <v>37</v>
      </c>
      <c r="AI12" s="11"/>
      <c r="AJ12" s="83">
        <v>0.47916666666666702</v>
      </c>
      <c r="AK12" s="60" t="s">
        <v>11</v>
      </c>
      <c r="AL12" s="62" t="s">
        <v>35</v>
      </c>
      <c r="AM12" s="244" t="s">
        <v>90</v>
      </c>
      <c r="AN12" s="65" t="s">
        <v>38</v>
      </c>
    </row>
    <row r="13" spans="1:40" ht="16" x14ac:dyDescent="0.2">
      <c r="A13" s="135" t="s">
        <v>37</v>
      </c>
      <c r="C13" s="132" t="s">
        <v>37</v>
      </c>
      <c r="D13" s="32">
        <v>9</v>
      </c>
      <c r="E13" s="32">
        <v>15</v>
      </c>
      <c r="F13" s="32">
        <v>7</v>
      </c>
      <c r="G13" s="32">
        <v>14</v>
      </c>
      <c r="H13" s="33"/>
      <c r="I13" s="33"/>
      <c r="J13" s="32">
        <v>7</v>
      </c>
      <c r="K13" s="32">
        <v>11</v>
      </c>
      <c r="L13" s="32">
        <v>8</v>
      </c>
      <c r="M13" s="34">
        <v>9</v>
      </c>
      <c r="N13" s="322"/>
      <c r="O13" s="323"/>
      <c r="P13" s="324"/>
      <c r="Q13" s="31">
        <v>0</v>
      </c>
      <c r="R13" s="32">
        <v>0</v>
      </c>
      <c r="S13" s="33"/>
      <c r="T13" s="32">
        <v>0</v>
      </c>
      <c r="U13" s="35">
        <v>0</v>
      </c>
      <c r="V13" s="117">
        <f t="shared" si="4"/>
        <v>0</v>
      </c>
      <c r="X13" s="31">
        <f t="shared" si="2"/>
        <v>31</v>
      </c>
      <c r="Y13" s="32">
        <f t="shared" si="3"/>
        <v>49</v>
      </c>
      <c r="Z13" s="34">
        <f>+X13-Y13</f>
        <v>-18</v>
      </c>
      <c r="AB13" s="117">
        <v>5</v>
      </c>
      <c r="AD13" s="84">
        <v>0.5</v>
      </c>
      <c r="AE13" s="18" t="s">
        <v>10</v>
      </c>
      <c r="AF13" s="276" t="s">
        <v>33</v>
      </c>
      <c r="AG13" s="277" t="s">
        <v>144</v>
      </c>
      <c r="AH13" s="278" t="s">
        <v>31</v>
      </c>
      <c r="AI13" s="11"/>
      <c r="AJ13" s="84">
        <v>0.5</v>
      </c>
      <c r="AK13" s="18" t="s">
        <v>10</v>
      </c>
      <c r="AL13" s="61" t="s">
        <v>34</v>
      </c>
      <c r="AM13" s="245" t="s">
        <v>91</v>
      </c>
      <c r="AN13" s="66" t="s">
        <v>30</v>
      </c>
    </row>
    <row r="14" spans="1:40" ht="17" thickBot="1" x14ac:dyDescent="0.25">
      <c r="A14" s="135" t="s">
        <v>38</v>
      </c>
      <c r="C14" s="132" t="s">
        <v>38</v>
      </c>
      <c r="D14" s="32">
        <v>11</v>
      </c>
      <c r="E14" s="32">
        <v>15</v>
      </c>
      <c r="F14" s="32">
        <v>10</v>
      </c>
      <c r="G14" s="32">
        <v>17</v>
      </c>
      <c r="H14" s="32">
        <v>11</v>
      </c>
      <c r="I14" s="32">
        <v>7</v>
      </c>
      <c r="J14" s="33"/>
      <c r="K14" s="33"/>
      <c r="L14" s="32">
        <v>6</v>
      </c>
      <c r="M14" s="34">
        <v>8</v>
      </c>
      <c r="N14" s="322"/>
      <c r="O14" s="323"/>
      <c r="P14" s="324"/>
      <c r="Q14" s="55">
        <v>0</v>
      </c>
      <c r="R14" s="56">
        <v>0</v>
      </c>
      <c r="S14" s="56">
        <v>2</v>
      </c>
      <c r="T14" s="33"/>
      <c r="U14" s="57">
        <v>0</v>
      </c>
      <c r="V14" s="117">
        <f t="shared" si="4"/>
        <v>2</v>
      </c>
      <c r="X14" s="31">
        <f t="shared" si="2"/>
        <v>38</v>
      </c>
      <c r="Y14" s="32">
        <f t="shared" si="3"/>
        <v>47</v>
      </c>
      <c r="Z14" s="34">
        <f>+X14-Y14</f>
        <v>-9</v>
      </c>
      <c r="AB14" s="142">
        <v>4</v>
      </c>
      <c r="AD14" s="189">
        <v>0.52083333333333304</v>
      </c>
      <c r="AE14" s="190" t="s">
        <v>11</v>
      </c>
      <c r="AF14" s="191" t="s">
        <v>9</v>
      </c>
      <c r="AG14" s="246" t="s">
        <v>92</v>
      </c>
      <c r="AH14" s="192" t="s">
        <v>35</v>
      </c>
      <c r="AI14" s="11"/>
      <c r="AJ14" s="189">
        <v>0.52083333333333304</v>
      </c>
      <c r="AK14" s="190" t="s">
        <v>11</v>
      </c>
      <c r="AL14" s="191" t="s">
        <v>38</v>
      </c>
      <c r="AM14" s="246" t="s">
        <v>146</v>
      </c>
      <c r="AN14" s="192" t="s">
        <v>36</v>
      </c>
    </row>
    <row r="15" spans="1:40" ht="17" thickBot="1" x14ac:dyDescent="0.25">
      <c r="A15" s="136" t="s">
        <v>9</v>
      </c>
      <c r="C15" s="133" t="s">
        <v>9</v>
      </c>
      <c r="D15" s="37">
        <v>6</v>
      </c>
      <c r="E15" s="37">
        <v>9</v>
      </c>
      <c r="F15" s="37">
        <v>8</v>
      </c>
      <c r="G15" s="37">
        <v>11</v>
      </c>
      <c r="H15" s="37">
        <v>9</v>
      </c>
      <c r="I15" s="37">
        <v>8</v>
      </c>
      <c r="J15" s="37">
        <v>8</v>
      </c>
      <c r="K15" s="37">
        <v>6</v>
      </c>
      <c r="L15" s="38"/>
      <c r="M15" s="39"/>
      <c r="N15" s="322"/>
      <c r="O15" s="323"/>
      <c r="P15" s="324"/>
      <c r="Q15" s="36">
        <v>0</v>
      </c>
      <c r="R15" s="37">
        <v>0</v>
      </c>
      <c r="S15" s="37">
        <v>2</v>
      </c>
      <c r="T15" s="37">
        <v>2</v>
      </c>
      <c r="U15" s="38"/>
      <c r="V15" s="118">
        <f t="shared" si="4"/>
        <v>4</v>
      </c>
      <c r="X15" s="36">
        <f t="shared" si="2"/>
        <v>31</v>
      </c>
      <c r="Y15" s="37">
        <f t="shared" si="3"/>
        <v>34</v>
      </c>
      <c r="Z15" s="41">
        <f>+X15-Y15</f>
        <v>-3</v>
      </c>
      <c r="AB15" s="118">
        <v>3</v>
      </c>
      <c r="AD15" s="69">
        <v>0.54166666666666663</v>
      </c>
      <c r="AE15" s="89" t="s">
        <v>56</v>
      </c>
      <c r="AF15" s="70" t="s">
        <v>41</v>
      </c>
      <c r="AG15" s="247" t="s">
        <v>107</v>
      </c>
      <c r="AH15" s="71" t="s">
        <v>43</v>
      </c>
      <c r="AI15" s="11"/>
      <c r="AJ15" s="69">
        <v>0.54166666666666663</v>
      </c>
      <c r="AK15" s="89" t="s">
        <v>56</v>
      </c>
      <c r="AL15" s="70" t="s">
        <v>13</v>
      </c>
      <c r="AM15" s="247" t="s">
        <v>100</v>
      </c>
      <c r="AN15" s="71" t="s">
        <v>42</v>
      </c>
    </row>
    <row r="16" spans="1:40" ht="17" thickBot="1" x14ac:dyDescent="0.25">
      <c r="X16" s="311" t="s">
        <v>22</v>
      </c>
      <c r="Y16" s="312"/>
      <c r="Z16" s="313"/>
      <c r="AD16" s="72">
        <v>0.5625</v>
      </c>
      <c r="AE16" s="86" t="s">
        <v>58</v>
      </c>
      <c r="AF16" s="68" t="s">
        <v>4</v>
      </c>
      <c r="AG16" s="248" t="s">
        <v>108</v>
      </c>
      <c r="AH16" s="73" t="s">
        <v>71</v>
      </c>
      <c r="AI16" s="11"/>
      <c r="AJ16" s="72">
        <v>0.5625</v>
      </c>
      <c r="AK16" s="86" t="s">
        <v>58</v>
      </c>
      <c r="AL16" s="68" t="s">
        <v>29</v>
      </c>
      <c r="AM16" s="248" t="s">
        <v>121</v>
      </c>
      <c r="AN16" s="79" t="s">
        <v>3</v>
      </c>
    </row>
    <row r="17" spans="1:40" ht="16" customHeight="1" thickBot="1" x14ac:dyDescent="0.25">
      <c r="A17" s="49" t="s">
        <v>66</v>
      </c>
      <c r="C17" s="110" t="s">
        <v>66</v>
      </c>
      <c r="D17" s="305" t="s">
        <v>39</v>
      </c>
      <c r="E17" s="306"/>
      <c r="F17" s="306" t="s">
        <v>1</v>
      </c>
      <c r="G17" s="306"/>
      <c r="H17" s="306" t="s">
        <v>45</v>
      </c>
      <c r="I17" s="306"/>
      <c r="J17" s="306" t="s">
        <v>12</v>
      </c>
      <c r="K17" s="306"/>
      <c r="L17" s="306" t="s">
        <v>76</v>
      </c>
      <c r="M17" s="307"/>
      <c r="Q17" s="268"/>
      <c r="R17" s="269"/>
      <c r="S17" s="269"/>
      <c r="T17" s="269"/>
      <c r="U17" s="270"/>
      <c r="V17" s="271" t="s">
        <v>27</v>
      </c>
      <c r="X17" s="272" t="s">
        <v>23</v>
      </c>
      <c r="Y17" s="273" t="s">
        <v>24</v>
      </c>
      <c r="Z17" s="274" t="s">
        <v>25</v>
      </c>
      <c r="AB17" s="271" t="s">
        <v>21</v>
      </c>
      <c r="AD17" s="74">
        <v>0.58333333333333304</v>
      </c>
      <c r="AE17" s="87" t="s">
        <v>56</v>
      </c>
      <c r="AF17" s="67" t="s">
        <v>40</v>
      </c>
      <c r="AG17" s="249" t="s">
        <v>109</v>
      </c>
      <c r="AH17" s="75" t="s">
        <v>41</v>
      </c>
      <c r="AI17" s="11"/>
      <c r="AJ17" s="74">
        <v>0.58333333333333304</v>
      </c>
      <c r="AK17" s="87" t="s">
        <v>56</v>
      </c>
      <c r="AL17" s="67" t="s">
        <v>43</v>
      </c>
      <c r="AM17" s="249" t="s">
        <v>120</v>
      </c>
      <c r="AN17" s="75" t="s">
        <v>13</v>
      </c>
    </row>
    <row r="18" spans="1:40" ht="16" x14ac:dyDescent="0.2">
      <c r="A18" s="262" t="s">
        <v>39</v>
      </c>
      <c r="C18" s="265" t="s">
        <v>39</v>
      </c>
      <c r="D18" s="25"/>
      <c r="E18" s="26"/>
      <c r="F18" s="27">
        <v>10</v>
      </c>
      <c r="G18" s="27">
        <v>8</v>
      </c>
      <c r="H18" s="27">
        <v>6</v>
      </c>
      <c r="I18" s="27">
        <v>10</v>
      </c>
      <c r="J18" s="27">
        <v>11</v>
      </c>
      <c r="K18" s="27">
        <v>9</v>
      </c>
      <c r="L18" s="27">
        <v>11</v>
      </c>
      <c r="M18" s="28">
        <v>9</v>
      </c>
      <c r="Q18" s="25"/>
      <c r="R18" s="27">
        <v>2</v>
      </c>
      <c r="S18" s="27">
        <v>0</v>
      </c>
      <c r="T18" s="27">
        <v>2</v>
      </c>
      <c r="U18" s="29">
        <v>2</v>
      </c>
      <c r="V18" s="49">
        <f>SUM(Q18:U18)</f>
        <v>6</v>
      </c>
      <c r="X18" s="30">
        <f t="shared" ref="X18:Y21" si="5">+D18+F18+H18+J18+L18</f>
        <v>38</v>
      </c>
      <c r="Y18" s="27">
        <f t="shared" si="5"/>
        <v>36</v>
      </c>
      <c r="Z18" s="28">
        <f>SUM(X18-Y18)</f>
        <v>2</v>
      </c>
      <c r="AB18" s="49">
        <v>1</v>
      </c>
      <c r="AD18" s="72">
        <v>0.60416666666666696</v>
      </c>
      <c r="AE18" s="88" t="s">
        <v>58</v>
      </c>
      <c r="AF18" s="68" t="s">
        <v>71</v>
      </c>
      <c r="AG18" s="248" t="s">
        <v>96</v>
      </c>
      <c r="AH18" s="73" t="s">
        <v>3</v>
      </c>
      <c r="AI18" s="11"/>
      <c r="AJ18" s="72">
        <v>0.60416666666666696</v>
      </c>
      <c r="AK18" s="88" t="s">
        <v>58</v>
      </c>
      <c r="AL18" s="68" t="s">
        <v>4</v>
      </c>
      <c r="AM18" s="248" t="s">
        <v>78</v>
      </c>
      <c r="AN18" s="79" t="s">
        <v>29</v>
      </c>
    </row>
    <row r="19" spans="1:40" ht="16" x14ac:dyDescent="0.2">
      <c r="A19" s="263" t="s">
        <v>1</v>
      </c>
      <c r="C19" s="266" t="s">
        <v>1</v>
      </c>
      <c r="D19" s="31">
        <v>8</v>
      </c>
      <c r="E19" s="32">
        <v>10</v>
      </c>
      <c r="F19" s="33"/>
      <c r="G19" s="33"/>
      <c r="H19" s="32">
        <v>14</v>
      </c>
      <c r="I19" s="32">
        <v>7</v>
      </c>
      <c r="J19" s="32">
        <v>16</v>
      </c>
      <c r="K19" s="32">
        <v>10</v>
      </c>
      <c r="L19" s="32">
        <v>9</v>
      </c>
      <c r="M19" s="34">
        <v>11</v>
      </c>
      <c r="Q19" s="31">
        <v>0</v>
      </c>
      <c r="R19" s="33"/>
      <c r="S19" s="32">
        <v>2</v>
      </c>
      <c r="T19" s="32">
        <v>2</v>
      </c>
      <c r="U19" s="35">
        <v>0</v>
      </c>
      <c r="V19" s="117">
        <f>SUM(Q19:U19)</f>
        <v>4</v>
      </c>
      <c r="X19" s="31">
        <f t="shared" si="5"/>
        <v>47</v>
      </c>
      <c r="Y19" s="32">
        <f t="shared" si="5"/>
        <v>38</v>
      </c>
      <c r="Z19" s="34">
        <f t="shared" ref="Z19:Z21" si="6">SUM(X19-Y19)</f>
        <v>9</v>
      </c>
      <c r="AB19" s="117">
        <v>2</v>
      </c>
      <c r="AD19" s="74">
        <v>0.625</v>
      </c>
      <c r="AE19" s="87" t="s">
        <v>56</v>
      </c>
      <c r="AF19" s="67" t="s">
        <v>13</v>
      </c>
      <c r="AG19" s="249" t="s">
        <v>110</v>
      </c>
      <c r="AH19" s="75" t="s">
        <v>40</v>
      </c>
      <c r="AI19" s="11"/>
      <c r="AJ19" s="74">
        <v>0.625</v>
      </c>
      <c r="AK19" s="87" t="s">
        <v>56</v>
      </c>
      <c r="AL19" s="67" t="s">
        <v>42</v>
      </c>
      <c r="AM19" s="249" t="s">
        <v>119</v>
      </c>
      <c r="AN19" s="75" t="s">
        <v>43</v>
      </c>
    </row>
    <row r="20" spans="1:40" ht="16" x14ac:dyDescent="0.2">
      <c r="A20" s="263" t="s">
        <v>45</v>
      </c>
      <c r="C20" s="266" t="s">
        <v>45</v>
      </c>
      <c r="D20" s="31">
        <v>10</v>
      </c>
      <c r="E20" s="32">
        <v>6</v>
      </c>
      <c r="F20" s="32">
        <v>7</v>
      </c>
      <c r="G20" s="32">
        <v>14</v>
      </c>
      <c r="H20" s="33"/>
      <c r="I20" s="33"/>
      <c r="J20" s="32">
        <v>9</v>
      </c>
      <c r="K20" s="32">
        <v>9</v>
      </c>
      <c r="L20" s="32">
        <v>11</v>
      </c>
      <c r="M20" s="34">
        <v>12</v>
      </c>
      <c r="Q20" s="31">
        <v>2</v>
      </c>
      <c r="R20" s="32">
        <v>0</v>
      </c>
      <c r="S20" s="33"/>
      <c r="T20" s="32">
        <v>1</v>
      </c>
      <c r="U20" s="35">
        <v>0</v>
      </c>
      <c r="V20" s="117">
        <f t="shared" ref="V20:V21" si="7">SUM(Q20:U20)</f>
        <v>3</v>
      </c>
      <c r="X20" s="31">
        <f t="shared" si="5"/>
        <v>37</v>
      </c>
      <c r="Y20" s="32">
        <f t="shared" si="5"/>
        <v>41</v>
      </c>
      <c r="Z20" s="34">
        <f t="shared" si="6"/>
        <v>-4</v>
      </c>
      <c r="AB20" s="117">
        <v>3</v>
      </c>
      <c r="AD20" s="72">
        <v>0.64583333333333404</v>
      </c>
      <c r="AE20" s="88" t="s">
        <v>58</v>
      </c>
      <c r="AF20" s="68" t="s">
        <v>29</v>
      </c>
      <c r="AG20" s="248" t="s">
        <v>85</v>
      </c>
      <c r="AH20" s="73" t="s">
        <v>71</v>
      </c>
      <c r="AI20" s="11"/>
      <c r="AJ20" s="72">
        <v>0.64583333333333404</v>
      </c>
      <c r="AK20" s="88" t="s">
        <v>58</v>
      </c>
      <c r="AL20" s="68" t="s">
        <v>3</v>
      </c>
      <c r="AM20" s="248" t="s">
        <v>118</v>
      </c>
      <c r="AN20" s="79" t="s">
        <v>4</v>
      </c>
    </row>
    <row r="21" spans="1:40" ht="17" thickBot="1" x14ac:dyDescent="0.25">
      <c r="A21" s="264" t="s">
        <v>12</v>
      </c>
      <c r="C21" s="267" t="s">
        <v>12</v>
      </c>
      <c r="D21" s="36">
        <v>9</v>
      </c>
      <c r="E21" s="37">
        <v>11</v>
      </c>
      <c r="F21" s="37">
        <v>10</v>
      </c>
      <c r="G21" s="37">
        <v>16</v>
      </c>
      <c r="H21" s="37">
        <v>9</v>
      </c>
      <c r="I21" s="37">
        <v>9</v>
      </c>
      <c r="J21" s="38"/>
      <c r="K21" s="38"/>
      <c r="L21" s="37">
        <v>12</v>
      </c>
      <c r="M21" s="41">
        <v>11</v>
      </c>
      <c r="Q21" s="36">
        <v>0</v>
      </c>
      <c r="R21" s="37">
        <v>0</v>
      </c>
      <c r="S21" s="37">
        <v>1</v>
      </c>
      <c r="T21" s="38"/>
      <c r="U21" s="158">
        <v>2</v>
      </c>
      <c r="V21" s="118">
        <f t="shared" si="7"/>
        <v>3</v>
      </c>
      <c r="X21" s="31">
        <f t="shared" si="5"/>
        <v>40</v>
      </c>
      <c r="Y21" s="32">
        <f t="shared" si="5"/>
        <v>47</v>
      </c>
      <c r="Z21" s="34">
        <f t="shared" si="6"/>
        <v>-7</v>
      </c>
      <c r="AB21" s="118">
        <v>4</v>
      </c>
      <c r="AD21" s="74">
        <v>0.66666666666666696</v>
      </c>
      <c r="AE21" s="87" t="s">
        <v>56</v>
      </c>
      <c r="AF21" s="67" t="s">
        <v>41</v>
      </c>
      <c r="AG21" s="249" t="s">
        <v>111</v>
      </c>
      <c r="AH21" s="75" t="s">
        <v>13</v>
      </c>
      <c r="AI21" s="11"/>
      <c r="AJ21" s="74">
        <v>0.66666666666666696</v>
      </c>
      <c r="AK21" s="87" t="s">
        <v>56</v>
      </c>
      <c r="AL21" s="67" t="s">
        <v>40</v>
      </c>
      <c r="AM21" s="249" t="s">
        <v>117</v>
      </c>
      <c r="AN21" s="75" t="s">
        <v>42</v>
      </c>
    </row>
    <row r="22" spans="1:40" ht="17" thickBot="1" x14ac:dyDescent="0.25">
      <c r="X22" s="311" t="s">
        <v>22</v>
      </c>
      <c r="Y22" s="312"/>
      <c r="Z22" s="313"/>
      <c r="AD22" s="72">
        <v>0.687500000000001</v>
      </c>
      <c r="AE22" s="86" t="s">
        <v>58</v>
      </c>
      <c r="AF22" s="68" t="s">
        <v>122</v>
      </c>
      <c r="AG22" s="248" t="s">
        <v>112</v>
      </c>
      <c r="AH22" s="73" t="s">
        <v>123</v>
      </c>
      <c r="AI22" s="11"/>
      <c r="AJ22" s="72">
        <v>0.687500000000001</v>
      </c>
      <c r="AK22" s="86" t="s">
        <v>58</v>
      </c>
      <c r="AL22" s="68" t="s">
        <v>115</v>
      </c>
      <c r="AM22" s="248" t="s">
        <v>80</v>
      </c>
      <c r="AN22" s="79" t="s">
        <v>116</v>
      </c>
    </row>
    <row r="23" spans="1:40" ht="17" thickBot="1" x14ac:dyDescent="0.25">
      <c r="A23" s="49" t="s">
        <v>65</v>
      </c>
      <c r="C23" s="49" t="s">
        <v>65</v>
      </c>
      <c r="D23" s="302" t="s">
        <v>40</v>
      </c>
      <c r="E23" s="303"/>
      <c r="F23" s="303" t="s">
        <v>41</v>
      </c>
      <c r="G23" s="303"/>
      <c r="H23" s="303" t="s">
        <v>13</v>
      </c>
      <c r="I23" s="303"/>
      <c r="J23" s="303" t="s">
        <v>42</v>
      </c>
      <c r="K23" s="303"/>
      <c r="L23" s="303" t="s">
        <v>43</v>
      </c>
      <c r="M23" s="304"/>
      <c r="Q23" s="143"/>
      <c r="R23" s="144"/>
      <c r="S23" s="144"/>
      <c r="T23" s="144"/>
      <c r="U23" s="145"/>
      <c r="V23" s="146" t="s">
        <v>27</v>
      </c>
      <c r="W23" s="45"/>
      <c r="X23" s="147" t="s">
        <v>23</v>
      </c>
      <c r="Y23" s="148" t="s">
        <v>24</v>
      </c>
      <c r="Z23" s="149" t="s">
        <v>25</v>
      </c>
      <c r="AB23" s="150" t="s">
        <v>21</v>
      </c>
      <c r="AD23" s="76">
        <v>0.70833333333333337</v>
      </c>
      <c r="AE23" s="85" t="s">
        <v>56</v>
      </c>
      <c r="AF23" s="77" t="s">
        <v>43</v>
      </c>
      <c r="AG23" s="250" t="s">
        <v>113</v>
      </c>
      <c r="AH23" s="78" t="s">
        <v>40</v>
      </c>
      <c r="AI23" s="11"/>
      <c r="AJ23" s="76">
        <v>0.70833333333333337</v>
      </c>
      <c r="AK23" s="85" t="s">
        <v>56</v>
      </c>
      <c r="AL23" s="77" t="s">
        <v>42</v>
      </c>
      <c r="AM23" s="250" t="s">
        <v>114</v>
      </c>
      <c r="AN23" s="78" t="s">
        <v>41</v>
      </c>
    </row>
    <row r="24" spans="1:40" ht="16" x14ac:dyDescent="0.2">
      <c r="A24" s="151" t="s">
        <v>40</v>
      </c>
      <c r="C24" s="151" t="s">
        <v>40</v>
      </c>
      <c r="D24" s="51"/>
      <c r="E24" s="26"/>
      <c r="F24" s="27">
        <v>13</v>
      </c>
      <c r="G24" s="27">
        <v>14</v>
      </c>
      <c r="H24" s="27">
        <v>10</v>
      </c>
      <c r="I24" s="27">
        <v>16</v>
      </c>
      <c r="J24" s="27">
        <v>8</v>
      </c>
      <c r="K24" s="27">
        <v>15</v>
      </c>
      <c r="L24" s="27">
        <v>7</v>
      </c>
      <c r="M24" s="28">
        <v>11</v>
      </c>
      <c r="Q24" s="46"/>
      <c r="R24" s="47">
        <v>0</v>
      </c>
      <c r="S24" s="47">
        <v>0</v>
      </c>
      <c r="T24" s="47">
        <v>0</v>
      </c>
      <c r="U24" s="48">
        <v>0</v>
      </c>
      <c r="V24" s="49">
        <f>SUM(Q24:U24)</f>
        <v>0</v>
      </c>
      <c r="X24" s="30">
        <f t="shared" ref="X24:Y28" si="8">+D24+F24+H24+J24+L24</f>
        <v>38</v>
      </c>
      <c r="Y24" s="27">
        <f t="shared" si="8"/>
        <v>56</v>
      </c>
      <c r="Z24" s="28">
        <f>SUM(X24-Y24)</f>
        <v>-18</v>
      </c>
      <c r="AB24" s="49">
        <v>5</v>
      </c>
      <c r="AD24" s="80">
        <v>0.72916666666666663</v>
      </c>
      <c r="AE24" s="287" t="s">
        <v>73</v>
      </c>
      <c r="AF24" s="287"/>
      <c r="AG24" s="287"/>
      <c r="AH24" s="288"/>
      <c r="AI24" s="11"/>
      <c r="AJ24" s="23"/>
      <c r="AK24" s="6"/>
      <c r="AL24" s="6"/>
      <c r="AM24" s="20"/>
      <c r="AN24" s="5"/>
    </row>
    <row r="25" spans="1:40" ht="17" thickBot="1" x14ac:dyDescent="0.25">
      <c r="A25" s="152" t="s">
        <v>41</v>
      </c>
      <c r="C25" s="152" t="s">
        <v>41</v>
      </c>
      <c r="D25" s="52">
        <v>14</v>
      </c>
      <c r="E25" s="32">
        <v>13</v>
      </c>
      <c r="F25" s="33"/>
      <c r="G25" s="33"/>
      <c r="H25" s="32">
        <v>11</v>
      </c>
      <c r="I25" s="32">
        <v>12</v>
      </c>
      <c r="J25" s="32">
        <v>10</v>
      </c>
      <c r="K25" s="32">
        <v>10</v>
      </c>
      <c r="L25" s="32">
        <v>8</v>
      </c>
      <c r="M25" s="34">
        <v>2</v>
      </c>
      <c r="Q25" s="31">
        <v>2</v>
      </c>
      <c r="R25" s="33"/>
      <c r="S25" s="32">
        <v>0</v>
      </c>
      <c r="T25" s="32">
        <v>1</v>
      </c>
      <c r="U25" s="35">
        <v>2</v>
      </c>
      <c r="V25" s="117">
        <f>SUM(Q25:U25)</f>
        <v>5</v>
      </c>
      <c r="X25" s="31">
        <f t="shared" si="8"/>
        <v>43</v>
      </c>
      <c r="Y25" s="32">
        <f t="shared" si="8"/>
        <v>37</v>
      </c>
      <c r="Z25" s="34">
        <f>X25-Y25</f>
        <v>6</v>
      </c>
      <c r="AB25" s="117">
        <v>3</v>
      </c>
      <c r="AD25" s="81">
        <v>0.77083333333333337</v>
      </c>
      <c r="AE25" s="289" t="s">
        <v>61</v>
      </c>
      <c r="AF25" s="289"/>
      <c r="AG25" s="289"/>
      <c r="AH25" s="290"/>
      <c r="AI25" s="11"/>
      <c r="AJ25" s="23"/>
      <c r="AK25" s="6"/>
      <c r="AL25" s="6"/>
      <c r="AM25" s="20"/>
      <c r="AN25" s="5"/>
    </row>
    <row r="26" spans="1:40" ht="16" x14ac:dyDescent="0.2">
      <c r="A26" s="152" t="s">
        <v>13</v>
      </c>
      <c r="C26" s="152" t="s">
        <v>13</v>
      </c>
      <c r="D26" s="52">
        <v>16</v>
      </c>
      <c r="E26" s="32">
        <v>10</v>
      </c>
      <c r="F26" s="32">
        <v>12</v>
      </c>
      <c r="G26" s="32">
        <v>11</v>
      </c>
      <c r="H26" s="33"/>
      <c r="I26" s="33"/>
      <c r="J26" s="32">
        <v>6</v>
      </c>
      <c r="K26" s="32">
        <v>11</v>
      </c>
      <c r="L26" s="32">
        <v>14</v>
      </c>
      <c r="M26" s="34">
        <v>12</v>
      </c>
      <c r="Q26" s="31">
        <v>2</v>
      </c>
      <c r="R26" s="32">
        <v>2</v>
      </c>
      <c r="S26" s="33"/>
      <c r="T26" s="32">
        <v>0</v>
      </c>
      <c r="U26" s="35">
        <v>2</v>
      </c>
      <c r="V26" s="117">
        <f t="shared" ref="V26:V28" si="9">SUM(Q26:U26)</f>
        <v>6</v>
      </c>
      <c r="X26" s="31">
        <f t="shared" si="8"/>
        <v>48</v>
      </c>
      <c r="Y26" s="32">
        <f t="shared" si="8"/>
        <v>44</v>
      </c>
      <c r="Z26" s="34">
        <f>+X26-Y26</f>
        <v>4</v>
      </c>
      <c r="AB26" s="117">
        <v>2</v>
      </c>
      <c r="AD26" s="23"/>
      <c r="AE26" s="6"/>
      <c r="AF26" s="6"/>
      <c r="AG26" s="20"/>
      <c r="AH26" s="5"/>
      <c r="AI26" s="11"/>
      <c r="AJ26" s="23"/>
      <c r="AK26" s="6"/>
      <c r="AL26" s="6"/>
      <c r="AM26" s="20"/>
      <c r="AN26" s="5"/>
    </row>
    <row r="27" spans="1:40" ht="16" x14ac:dyDescent="0.2">
      <c r="A27" s="152" t="s">
        <v>42</v>
      </c>
      <c r="C27" s="152" t="s">
        <v>42</v>
      </c>
      <c r="D27" s="52">
        <v>15</v>
      </c>
      <c r="E27" s="32">
        <v>8</v>
      </c>
      <c r="F27" s="32">
        <v>10</v>
      </c>
      <c r="G27" s="32">
        <v>10</v>
      </c>
      <c r="H27" s="32">
        <v>11</v>
      </c>
      <c r="I27" s="32">
        <v>6</v>
      </c>
      <c r="J27" s="33"/>
      <c r="K27" s="33"/>
      <c r="L27" s="32">
        <v>15</v>
      </c>
      <c r="M27" s="34">
        <v>8</v>
      </c>
      <c r="Q27" s="31">
        <v>2</v>
      </c>
      <c r="R27" s="32">
        <v>1</v>
      </c>
      <c r="S27" s="32">
        <v>2</v>
      </c>
      <c r="T27" s="33"/>
      <c r="U27" s="35">
        <v>2</v>
      </c>
      <c r="V27" s="117">
        <f t="shared" si="9"/>
        <v>7</v>
      </c>
      <c r="X27" s="31">
        <f t="shared" si="8"/>
        <v>51</v>
      </c>
      <c r="Y27" s="32">
        <f t="shared" si="8"/>
        <v>32</v>
      </c>
      <c r="Z27" s="34">
        <f>+X27-Y27</f>
        <v>19</v>
      </c>
      <c r="AB27" s="117">
        <v>1</v>
      </c>
      <c r="AD27" s="23"/>
      <c r="AE27" s="6"/>
      <c r="AF27" s="6"/>
      <c r="AG27" s="20"/>
      <c r="AH27" s="5"/>
      <c r="AI27" s="11"/>
      <c r="AJ27" s="23"/>
      <c r="AK27" s="6"/>
      <c r="AL27" s="6"/>
      <c r="AM27" s="20"/>
      <c r="AN27" s="5"/>
    </row>
    <row r="28" spans="1:40" ht="22" thickBot="1" x14ac:dyDescent="0.25">
      <c r="A28" s="153" t="s">
        <v>43</v>
      </c>
      <c r="C28" s="153" t="s">
        <v>43</v>
      </c>
      <c r="D28" s="53">
        <v>11</v>
      </c>
      <c r="E28" s="37">
        <v>7</v>
      </c>
      <c r="F28" s="37">
        <v>2</v>
      </c>
      <c r="G28" s="37">
        <v>8</v>
      </c>
      <c r="H28" s="37">
        <v>12</v>
      </c>
      <c r="I28" s="37">
        <v>14</v>
      </c>
      <c r="J28" s="37">
        <v>8</v>
      </c>
      <c r="K28" s="37">
        <v>15</v>
      </c>
      <c r="L28" s="38"/>
      <c r="M28" s="39"/>
      <c r="Q28" s="36">
        <v>2</v>
      </c>
      <c r="R28" s="37">
        <v>0</v>
      </c>
      <c r="S28" s="37">
        <v>0</v>
      </c>
      <c r="T28" s="37">
        <v>0</v>
      </c>
      <c r="U28" s="40"/>
      <c r="V28" s="118">
        <f t="shared" si="9"/>
        <v>2</v>
      </c>
      <c r="X28" s="36">
        <f t="shared" si="8"/>
        <v>33</v>
      </c>
      <c r="Y28" s="37">
        <f t="shared" si="8"/>
        <v>44</v>
      </c>
      <c r="Z28" s="41">
        <f>+X28-Y28</f>
        <v>-11</v>
      </c>
      <c r="AB28" s="118">
        <v>4</v>
      </c>
      <c r="AD28" s="286" t="s">
        <v>64</v>
      </c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</row>
    <row r="29" spans="1:40" ht="22" thickBot="1" x14ac:dyDescent="0.25">
      <c r="X29" s="311" t="s">
        <v>22</v>
      </c>
      <c r="Y29" s="312"/>
      <c r="Z29" s="313"/>
      <c r="AD29" s="193"/>
      <c r="AE29" s="188"/>
      <c r="AF29" s="193"/>
      <c r="AG29" s="21"/>
      <c r="AH29" s="193"/>
      <c r="AI29" s="193"/>
      <c r="AJ29" s="193"/>
      <c r="AK29" s="188"/>
      <c r="AL29" s="193"/>
      <c r="AM29" s="21"/>
      <c r="AN29" s="193"/>
    </row>
    <row r="30" spans="1:40" ht="17" thickBot="1" x14ac:dyDescent="0.25">
      <c r="A30" s="49" t="s">
        <v>67</v>
      </c>
      <c r="C30" s="239" t="s">
        <v>67</v>
      </c>
      <c r="D30" s="298" t="s">
        <v>28</v>
      </c>
      <c r="E30" s="299"/>
      <c r="F30" s="299" t="s">
        <v>0</v>
      </c>
      <c r="G30" s="299"/>
      <c r="H30" s="299" t="s">
        <v>47</v>
      </c>
      <c r="I30" s="300"/>
      <c r="J30" s="298" t="s">
        <v>28</v>
      </c>
      <c r="K30" s="299"/>
      <c r="L30" s="299" t="s">
        <v>0</v>
      </c>
      <c r="M30" s="299"/>
      <c r="N30" s="299" t="s">
        <v>47</v>
      </c>
      <c r="O30" s="325"/>
      <c r="Q30" s="232"/>
      <c r="R30" s="233"/>
      <c r="S30" s="233"/>
      <c r="T30" s="233"/>
      <c r="U30" s="234"/>
      <c r="V30" s="235" t="s">
        <v>27</v>
      </c>
      <c r="W30" s="50"/>
      <c r="X30" s="236" t="s">
        <v>23</v>
      </c>
      <c r="Y30" s="237" t="s">
        <v>24</v>
      </c>
      <c r="Z30" s="238" t="s">
        <v>25</v>
      </c>
      <c r="AB30" s="235" t="s">
        <v>21</v>
      </c>
      <c r="AD30" s="283" t="s">
        <v>19</v>
      </c>
      <c r="AE30" s="284"/>
      <c r="AF30" s="284"/>
      <c r="AG30" s="284"/>
      <c r="AH30" s="285"/>
      <c r="AI30" s="194"/>
      <c r="AJ30" s="283" t="s">
        <v>62</v>
      </c>
      <c r="AK30" s="284"/>
      <c r="AL30" s="284"/>
      <c r="AM30" s="284"/>
      <c r="AN30" s="285"/>
    </row>
    <row r="31" spans="1:40" ht="17" thickBot="1" x14ac:dyDescent="0.25">
      <c r="A31" s="154" t="s">
        <v>28</v>
      </c>
      <c r="C31" s="102" t="s">
        <v>28</v>
      </c>
      <c r="D31" s="46"/>
      <c r="E31" s="122"/>
      <c r="F31" s="47">
        <v>12</v>
      </c>
      <c r="G31" s="47">
        <v>6</v>
      </c>
      <c r="H31" s="47">
        <v>10</v>
      </c>
      <c r="I31" s="48">
        <v>3</v>
      </c>
      <c r="J31" s="46"/>
      <c r="K31" s="122"/>
      <c r="L31" s="47">
        <v>11</v>
      </c>
      <c r="M31" s="47">
        <v>6</v>
      </c>
      <c r="N31" s="47">
        <v>10</v>
      </c>
      <c r="O31" s="123">
        <v>5</v>
      </c>
      <c r="Q31" s="25"/>
      <c r="R31" s="27">
        <v>2</v>
      </c>
      <c r="S31" s="27">
        <v>2</v>
      </c>
      <c r="T31" s="27">
        <v>2</v>
      </c>
      <c r="U31" s="29">
        <v>2</v>
      </c>
      <c r="V31" s="49">
        <f>SUM(Q31:U31)</f>
        <v>8</v>
      </c>
      <c r="X31" s="30">
        <f>+D31+F31+H31+J31+L31+N31</f>
        <v>43</v>
      </c>
      <c r="Y31" s="27">
        <f>+E31+G31+I31+K31+M31+O31</f>
        <v>20</v>
      </c>
      <c r="Z31" s="28">
        <f>SUM(X31-Y31)</f>
        <v>23</v>
      </c>
      <c r="AB31" s="49">
        <v>1</v>
      </c>
      <c r="AD31" s="12" t="s">
        <v>5</v>
      </c>
      <c r="AE31" s="186" t="s">
        <v>16</v>
      </c>
      <c r="AF31" s="13" t="s">
        <v>6</v>
      </c>
      <c r="AG31" s="22" t="s">
        <v>18</v>
      </c>
      <c r="AH31" s="14" t="s">
        <v>7</v>
      </c>
      <c r="AI31" s="195"/>
      <c r="AJ31" s="12" t="s">
        <v>5</v>
      </c>
      <c r="AK31" s="186" t="s">
        <v>16</v>
      </c>
      <c r="AL31" s="13" t="s">
        <v>6</v>
      </c>
      <c r="AM31" s="22" t="s">
        <v>18</v>
      </c>
      <c r="AN31" s="14" t="s">
        <v>7</v>
      </c>
    </row>
    <row r="32" spans="1:40" ht="16" x14ac:dyDescent="0.2">
      <c r="A32" s="155" t="s">
        <v>0</v>
      </c>
      <c r="C32" s="103" t="s">
        <v>0</v>
      </c>
      <c r="D32" s="31">
        <v>6</v>
      </c>
      <c r="E32" s="32">
        <v>12</v>
      </c>
      <c r="F32" s="33"/>
      <c r="G32" s="33"/>
      <c r="H32" s="32">
        <v>6</v>
      </c>
      <c r="I32" s="35">
        <v>10</v>
      </c>
      <c r="J32" s="31">
        <v>6</v>
      </c>
      <c r="K32" s="32">
        <v>11</v>
      </c>
      <c r="L32" s="46"/>
      <c r="M32" s="122"/>
      <c r="N32" s="32">
        <v>8</v>
      </c>
      <c r="O32" s="34">
        <v>7</v>
      </c>
      <c r="Q32" s="31">
        <v>0</v>
      </c>
      <c r="R32" s="33"/>
      <c r="S32" s="32">
        <v>0</v>
      </c>
      <c r="T32" s="32">
        <v>0</v>
      </c>
      <c r="U32" s="35">
        <v>2</v>
      </c>
      <c r="V32" s="117">
        <f>SUM(Q32:U32)</f>
        <v>2</v>
      </c>
      <c r="X32" s="31">
        <f t="shared" ref="X32:X33" si="10">+D32+F32+H32+J32+L32+N32</f>
        <v>26</v>
      </c>
      <c r="Y32" s="32">
        <f t="shared" ref="Y32:Y33" si="11">+E32+G32+I32+K32+M32+O32</f>
        <v>40</v>
      </c>
      <c r="Z32" s="34">
        <f>X32-Y32</f>
        <v>-14</v>
      </c>
      <c r="AB32" s="117">
        <v>3</v>
      </c>
      <c r="AD32" s="90">
        <v>0.375</v>
      </c>
      <c r="AE32" s="98" t="s">
        <v>55</v>
      </c>
      <c r="AF32" s="196" t="s">
        <v>1</v>
      </c>
      <c r="AG32" s="251" t="s">
        <v>89</v>
      </c>
      <c r="AH32" s="197" t="s">
        <v>45</v>
      </c>
      <c r="AI32" s="194"/>
      <c r="AJ32" s="198">
        <v>0.375</v>
      </c>
      <c r="AK32" s="199" t="s">
        <v>57</v>
      </c>
      <c r="AL32" s="200" t="s">
        <v>28</v>
      </c>
      <c r="AM32" s="258" t="s">
        <v>98</v>
      </c>
      <c r="AN32" s="201" t="s">
        <v>0</v>
      </c>
    </row>
    <row r="33" spans="1:40" ht="17" thickBot="1" x14ac:dyDescent="0.25">
      <c r="A33" s="156" t="s">
        <v>47</v>
      </c>
      <c r="C33" s="157" t="s">
        <v>47</v>
      </c>
      <c r="D33" s="36">
        <v>3</v>
      </c>
      <c r="E33" s="37">
        <v>10</v>
      </c>
      <c r="F33" s="37">
        <v>10</v>
      </c>
      <c r="G33" s="37">
        <v>6</v>
      </c>
      <c r="H33" s="38"/>
      <c r="I33" s="40"/>
      <c r="J33" s="36">
        <v>5</v>
      </c>
      <c r="K33" s="37">
        <v>10</v>
      </c>
      <c r="L33" s="37">
        <v>7</v>
      </c>
      <c r="M33" s="37">
        <v>8</v>
      </c>
      <c r="N33" s="240"/>
      <c r="O33" s="241"/>
      <c r="Q33" s="36">
        <v>0</v>
      </c>
      <c r="R33" s="37">
        <v>2</v>
      </c>
      <c r="S33" s="38"/>
      <c r="T33" s="37">
        <v>0</v>
      </c>
      <c r="U33" s="158">
        <v>0</v>
      </c>
      <c r="V33" s="118">
        <f t="shared" ref="V33" si="12">SUM(Q33:U33)</f>
        <v>2</v>
      </c>
      <c r="X33" s="36">
        <f t="shared" si="10"/>
        <v>25</v>
      </c>
      <c r="Y33" s="37">
        <f t="shared" si="11"/>
        <v>34</v>
      </c>
      <c r="Z33" s="41">
        <f>+X33-Y33</f>
        <v>-9</v>
      </c>
      <c r="AB33" s="118">
        <v>2</v>
      </c>
      <c r="AD33" s="92">
        <v>0.39583333333333331</v>
      </c>
      <c r="AE33" s="100" t="s">
        <v>55</v>
      </c>
      <c r="AF33" s="202" t="s">
        <v>39</v>
      </c>
      <c r="AG33" s="252" t="s">
        <v>97</v>
      </c>
      <c r="AH33" s="203" t="s">
        <v>12</v>
      </c>
      <c r="AI33" s="194"/>
      <c r="AJ33" s="91">
        <v>0.39583333333333331</v>
      </c>
      <c r="AK33" s="99" t="s">
        <v>57</v>
      </c>
      <c r="AL33" s="204" t="s">
        <v>0</v>
      </c>
      <c r="AM33" s="259" t="s">
        <v>83</v>
      </c>
      <c r="AN33" s="205" t="s">
        <v>47</v>
      </c>
    </row>
    <row r="34" spans="1:40" ht="17" thickBot="1" x14ac:dyDescent="0.25">
      <c r="X34" s="319" t="s">
        <v>22</v>
      </c>
      <c r="Y34" s="320"/>
      <c r="Z34" s="321"/>
      <c r="AD34" s="92">
        <v>0.41666666666666702</v>
      </c>
      <c r="AE34" s="100" t="s">
        <v>55</v>
      </c>
      <c r="AF34" s="202" t="s">
        <v>12</v>
      </c>
      <c r="AG34" s="252" t="s">
        <v>95</v>
      </c>
      <c r="AH34" s="203" t="s">
        <v>45</v>
      </c>
      <c r="AI34" s="194"/>
      <c r="AJ34" s="91">
        <v>0.41666666666666702</v>
      </c>
      <c r="AK34" s="99" t="s">
        <v>57</v>
      </c>
      <c r="AL34" s="204" t="s">
        <v>47</v>
      </c>
      <c r="AM34" s="259" t="s">
        <v>96</v>
      </c>
      <c r="AN34" s="205" t="s">
        <v>28</v>
      </c>
    </row>
    <row r="35" spans="1:40" ht="17" thickBot="1" x14ac:dyDescent="0.25">
      <c r="A35" s="49" t="s">
        <v>68</v>
      </c>
      <c r="C35" s="165" t="s">
        <v>68</v>
      </c>
      <c r="D35" s="301" t="s">
        <v>4</v>
      </c>
      <c r="E35" s="296"/>
      <c r="F35" s="296" t="s">
        <v>29</v>
      </c>
      <c r="G35" s="296"/>
      <c r="H35" s="296" t="s">
        <v>3</v>
      </c>
      <c r="I35" s="296"/>
      <c r="J35" s="296" t="s">
        <v>71</v>
      </c>
      <c r="K35" s="296"/>
      <c r="L35" s="296" t="s">
        <v>72</v>
      </c>
      <c r="M35" s="297"/>
      <c r="Q35" s="42"/>
      <c r="R35" s="43"/>
      <c r="S35" s="43"/>
      <c r="T35" s="43"/>
      <c r="U35" s="44"/>
      <c r="V35" s="119" t="s">
        <v>27</v>
      </c>
      <c r="W35" s="50"/>
      <c r="X35" s="159" t="s">
        <v>23</v>
      </c>
      <c r="Y35" s="160" t="s">
        <v>24</v>
      </c>
      <c r="Z35" s="161" t="s">
        <v>25</v>
      </c>
      <c r="AB35" s="119" t="s">
        <v>21</v>
      </c>
      <c r="AD35" s="92">
        <v>0.4375</v>
      </c>
      <c r="AE35" s="100" t="s">
        <v>55</v>
      </c>
      <c r="AF35" s="202" t="s">
        <v>39</v>
      </c>
      <c r="AG35" s="252" t="s">
        <v>93</v>
      </c>
      <c r="AH35" s="203" t="s">
        <v>1</v>
      </c>
      <c r="AI35" s="194"/>
      <c r="AJ35" s="91">
        <v>0.4375</v>
      </c>
      <c r="AK35" s="99" t="s">
        <v>57</v>
      </c>
      <c r="AL35" s="204" t="s">
        <v>47</v>
      </c>
      <c r="AM35" s="259" t="s">
        <v>94</v>
      </c>
      <c r="AN35" s="205" t="s">
        <v>0</v>
      </c>
    </row>
    <row r="36" spans="1:40" ht="16" x14ac:dyDescent="0.2">
      <c r="A36" s="162" t="s">
        <v>4</v>
      </c>
      <c r="C36" s="104" t="s">
        <v>4</v>
      </c>
      <c r="D36" s="25"/>
      <c r="E36" s="26"/>
      <c r="F36" s="27">
        <v>11</v>
      </c>
      <c r="G36" s="27">
        <v>8</v>
      </c>
      <c r="H36" s="27">
        <v>6</v>
      </c>
      <c r="I36" s="27">
        <v>8</v>
      </c>
      <c r="J36" s="27">
        <v>13</v>
      </c>
      <c r="K36" s="27">
        <v>6</v>
      </c>
      <c r="L36" s="27">
        <v>7</v>
      </c>
      <c r="M36" s="28">
        <v>10</v>
      </c>
      <c r="Q36" s="25"/>
      <c r="R36" s="27">
        <v>2</v>
      </c>
      <c r="S36" s="27">
        <v>0</v>
      </c>
      <c r="T36" s="27">
        <v>2</v>
      </c>
      <c r="U36" s="29">
        <v>0</v>
      </c>
      <c r="V36" s="49">
        <f>SUM(Q36:U36)</f>
        <v>4</v>
      </c>
      <c r="X36" s="30">
        <f>+D36+F36+H36+J36+L36</f>
        <v>37</v>
      </c>
      <c r="Y36" s="27">
        <f>+E36+G36+I36+K36+M36</f>
        <v>32</v>
      </c>
      <c r="Z36" s="28">
        <f>SUM(X36-Y36)</f>
        <v>5</v>
      </c>
      <c r="AB36" s="49">
        <v>2</v>
      </c>
      <c r="AD36" s="92">
        <v>0.45833333333333298</v>
      </c>
      <c r="AE36" s="100" t="s">
        <v>55</v>
      </c>
      <c r="AF36" s="202" t="s">
        <v>45</v>
      </c>
      <c r="AG36" s="252" t="s">
        <v>99</v>
      </c>
      <c r="AH36" s="203" t="s">
        <v>39</v>
      </c>
      <c r="AI36" s="194"/>
      <c r="AJ36" s="91">
        <v>0.45833333333333298</v>
      </c>
      <c r="AK36" s="206" t="s">
        <v>57</v>
      </c>
      <c r="AL36" s="204" t="s">
        <v>0</v>
      </c>
      <c r="AM36" s="259" t="s">
        <v>100</v>
      </c>
      <c r="AN36" s="205" t="s">
        <v>28</v>
      </c>
    </row>
    <row r="37" spans="1:40" ht="16" x14ac:dyDescent="0.2">
      <c r="A37" s="163" t="s">
        <v>29</v>
      </c>
      <c r="C37" s="105" t="s">
        <v>29</v>
      </c>
      <c r="D37" s="31">
        <v>8</v>
      </c>
      <c r="E37" s="32">
        <v>11</v>
      </c>
      <c r="F37" s="33"/>
      <c r="G37" s="33"/>
      <c r="H37" s="32">
        <v>8</v>
      </c>
      <c r="I37" s="32">
        <v>13</v>
      </c>
      <c r="J37" s="32">
        <v>10</v>
      </c>
      <c r="K37" s="32">
        <v>12</v>
      </c>
      <c r="L37" s="32">
        <v>8</v>
      </c>
      <c r="M37" s="34">
        <v>9</v>
      </c>
      <c r="Q37" s="31">
        <v>0</v>
      </c>
      <c r="R37" s="33"/>
      <c r="S37" s="32">
        <v>0</v>
      </c>
      <c r="T37" s="32">
        <v>0</v>
      </c>
      <c r="U37" s="35">
        <v>0</v>
      </c>
      <c r="V37" s="117">
        <f>SUM(Q37:U37)</f>
        <v>0</v>
      </c>
      <c r="X37" s="31">
        <f t="shared" ref="X37:X39" si="13">+D37+F37+H37+J37+L37</f>
        <v>34</v>
      </c>
      <c r="Y37" s="32">
        <f t="shared" ref="Y37:Y39" si="14">+E37+G37+I37+K37+M37</f>
        <v>45</v>
      </c>
      <c r="Z37" s="34">
        <f>X37-Y37</f>
        <v>-11</v>
      </c>
      <c r="AB37" s="117">
        <v>4</v>
      </c>
      <c r="AD37" s="92">
        <v>0.47916666666666702</v>
      </c>
      <c r="AE37" s="100" t="s">
        <v>55</v>
      </c>
      <c r="AF37" s="202" t="s">
        <v>12</v>
      </c>
      <c r="AG37" s="252" t="s">
        <v>106</v>
      </c>
      <c r="AH37" s="203" t="s">
        <v>1</v>
      </c>
      <c r="AI37" s="194"/>
      <c r="AJ37" s="91">
        <v>0.47916666666666702</v>
      </c>
      <c r="AK37" s="99" t="s">
        <v>57</v>
      </c>
      <c r="AL37" s="204" t="s">
        <v>28</v>
      </c>
      <c r="AM37" s="259" t="s">
        <v>105</v>
      </c>
      <c r="AN37" s="205" t="s">
        <v>47</v>
      </c>
    </row>
    <row r="38" spans="1:40" ht="17" thickBot="1" x14ac:dyDescent="0.25">
      <c r="A38" s="163" t="s">
        <v>3</v>
      </c>
      <c r="C38" s="105" t="s">
        <v>3</v>
      </c>
      <c r="D38" s="31">
        <v>8</v>
      </c>
      <c r="E38" s="32">
        <v>6</v>
      </c>
      <c r="F38" s="32">
        <v>13</v>
      </c>
      <c r="G38" s="32">
        <v>8</v>
      </c>
      <c r="H38" s="33"/>
      <c r="I38" s="33"/>
      <c r="J38" s="32">
        <v>10</v>
      </c>
      <c r="K38" s="32">
        <v>3</v>
      </c>
      <c r="L38" s="32">
        <v>10</v>
      </c>
      <c r="M38" s="34">
        <v>7</v>
      </c>
      <c r="Q38" s="31">
        <v>2</v>
      </c>
      <c r="R38" s="32">
        <v>2</v>
      </c>
      <c r="S38" s="33"/>
      <c r="T38" s="32">
        <v>2</v>
      </c>
      <c r="U38" s="35">
        <v>2</v>
      </c>
      <c r="V38" s="117">
        <f t="shared" ref="V38:V39" si="15">SUM(Q38:U38)</f>
        <v>8</v>
      </c>
      <c r="X38" s="31">
        <f t="shared" si="13"/>
        <v>41</v>
      </c>
      <c r="Y38" s="32">
        <f t="shared" si="14"/>
        <v>24</v>
      </c>
      <c r="Z38" s="34">
        <f>+X38-Y38</f>
        <v>17</v>
      </c>
      <c r="AB38" s="117">
        <v>1</v>
      </c>
      <c r="AD38" s="207">
        <v>0.5</v>
      </c>
      <c r="AE38" s="208" t="s">
        <v>55</v>
      </c>
      <c r="AF38" s="209" t="s">
        <v>101</v>
      </c>
      <c r="AG38" s="253" t="s">
        <v>97</v>
      </c>
      <c r="AH38" s="210" t="s">
        <v>102</v>
      </c>
      <c r="AI38" s="194"/>
      <c r="AJ38" s="93">
        <v>0.5</v>
      </c>
      <c r="AK38" s="101" t="s">
        <v>55</v>
      </c>
      <c r="AL38" s="211" t="s">
        <v>103</v>
      </c>
      <c r="AM38" s="260" t="s">
        <v>111</v>
      </c>
      <c r="AN38" s="212" t="s">
        <v>104</v>
      </c>
    </row>
    <row r="39" spans="1:40" ht="17" thickBot="1" x14ac:dyDescent="0.25">
      <c r="A39" s="164" t="s">
        <v>71</v>
      </c>
      <c r="C39" s="106" t="s">
        <v>71</v>
      </c>
      <c r="D39" s="36">
        <v>6</v>
      </c>
      <c r="E39" s="37">
        <v>13</v>
      </c>
      <c r="F39" s="37">
        <v>12</v>
      </c>
      <c r="G39" s="37">
        <v>10</v>
      </c>
      <c r="H39" s="37">
        <v>3</v>
      </c>
      <c r="I39" s="37">
        <v>10</v>
      </c>
      <c r="J39" s="38"/>
      <c r="K39" s="38"/>
      <c r="L39" s="37">
        <v>9</v>
      </c>
      <c r="M39" s="41">
        <v>8</v>
      </c>
      <c r="Q39" s="36">
        <v>0</v>
      </c>
      <c r="R39" s="37">
        <v>2</v>
      </c>
      <c r="S39" s="37">
        <v>0</v>
      </c>
      <c r="T39" s="38"/>
      <c r="U39" s="158">
        <v>2</v>
      </c>
      <c r="V39" s="118">
        <f t="shared" si="15"/>
        <v>4</v>
      </c>
      <c r="X39" s="36">
        <f t="shared" si="13"/>
        <v>30</v>
      </c>
      <c r="Y39" s="37">
        <f t="shared" si="14"/>
        <v>41</v>
      </c>
      <c r="Z39" s="41">
        <f>+X39-Y39</f>
        <v>-11</v>
      </c>
      <c r="AB39" s="118">
        <v>3</v>
      </c>
      <c r="AD39" s="94">
        <v>0.52083333333333337</v>
      </c>
      <c r="AE39" s="213" t="s">
        <v>59</v>
      </c>
      <c r="AF39" s="214" t="s">
        <v>46</v>
      </c>
      <c r="AG39" s="254" t="s">
        <v>125</v>
      </c>
      <c r="AH39" s="215" t="s">
        <v>50</v>
      </c>
      <c r="AI39" s="194"/>
      <c r="AJ39" s="228">
        <v>0.52083333333333337</v>
      </c>
      <c r="AK39" s="229" t="s">
        <v>59</v>
      </c>
      <c r="AL39" s="230" t="s">
        <v>48</v>
      </c>
      <c r="AM39" s="261" t="s">
        <v>124</v>
      </c>
      <c r="AN39" s="231" t="s">
        <v>2</v>
      </c>
    </row>
    <row r="40" spans="1:40" ht="17" thickBot="1" x14ac:dyDescent="0.25">
      <c r="X40" s="311" t="s">
        <v>22</v>
      </c>
      <c r="Y40" s="312"/>
      <c r="Z40" s="313"/>
      <c r="AD40" s="95">
        <v>0.54166666666666663</v>
      </c>
      <c r="AE40" s="216" t="s">
        <v>60</v>
      </c>
      <c r="AF40" s="217" t="s">
        <v>15</v>
      </c>
      <c r="AG40" s="255" t="s">
        <v>129</v>
      </c>
      <c r="AH40" s="218" t="s">
        <v>44</v>
      </c>
      <c r="AI40" s="194"/>
      <c r="AJ40" s="95">
        <v>0.54166666666666663</v>
      </c>
      <c r="AK40" s="216" t="s">
        <v>60</v>
      </c>
      <c r="AL40" s="217" t="s">
        <v>14</v>
      </c>
      <c r="AM40" s="255" t="s">
        <v>126</v>
      </c>
      <c r="AN40" s="219" t="s">
        <v>49</v>
      </c>
    </row>
    <row r="41" spans="1:40" ht="17" thickBot="1" x14ac:dyDescent="0.25">
      <c r="A41" s="49" t="s">
        <v>69</v>
      </c>
      <c r="C41" s="49" t="s">
        <v>69</v>
      </c>
      <c r="D41" s="291" t="s">
        <v>46</v>
      </c>
      <c r="E41" s="292"/>
      <c r="F41" s="292" t="s">
        <v>48</v>
      </c>
      <c r="G41" s="292"/>
      <c r="H41" s="292" t="s">
        <v>2</v>
      </c>
      <c r="I41" s="292"/>
      <c r="J41" s="292" t="s">
        <v>50</v>
      </c>
      <c r="K41" s="292"/>
      <c r="L41" s="292" t="s">
        <v>72</v>
      </c>
      <c r="M41" s="292"/>
      <c r="Q41" s="169"/>
      <c r="R41" s="170"/>
      <c r="S41" s="170"/>
      <c r="T41" s="170"/>
      <c r="U41" s="171"/>
      <c r="V41" s="172" t="s">
        <v>27</v>
      </c>
      <c r="W41" s="50"/>
      <c r="X41" s="173" t="s">
        <v>23</v>
      </c>
      <c r="Y41" s="174" t="s">
        <v>24</v>
      </c>
      <c r="Z41" s="175" t="s">
        <v>25</v>
      </c>
      <c r="AB41" s="172" t="s">
        <v>21</v>
      </c>
      <c r="AD41" s="96">
        <v>0.5625</v>
      </c>
      <c r="AE41" s="220" t="s">
        <v>59</v>
      </c>
      <c r="AF41" s="221" t="s">
        <v>50</v>
      </c>
      <c r="AG41" s="256" t="s">
        <v>86</v>
      </c>
      <c r="AH41" s="222" t="s">
        <v>2</v>
      </c>
      <c r="AI41" s="194"/>
      <c r="AJ41" s="96">
        <v>0.5625</v>
      </c>
      <c r="AK41" s="220" t="s">
        <v>59</v>
      </c>
      <c r="AL41" s="221" t="s">
        <v>46</v>
      </c>
      <c r="AM41" s="256" t="s">
        <v>128</v>
      </c>
      <c r="AN41" s="223" t="s">
        <v>48</v>
      </c>
    </row>
    <row r="42" spans="1:40" ht="16" x14ac:dyDescent="0.2">
      <c r="A42" s="166" t="s">
        <v>46</v>
      </c>
      <c r="C42" s="166" t="s">
        <v>46</v>
      </c>
      <c r="D42" s="25"/>
      <c r="E42" s="26"/>
      <c r="F42" s="27">
        <v>17</v>
      </c>
      <c r="G42" s="27">
        <v>11</v>
      </c>
      <c r="H42" s="27">
        <v>6</v>
      </c>
      <c r="I42" s="27">
        <v>13</v>
      </c>
      <c r="J42" s="27">
        <v>3</v>
      </c>
      <c r="K42" s="27">
        <v>10</v>
      </c>
      <c r="L42" s="27">
        <v>10</v>
      </c>
      <c r="M42" s="28">
        <v>9</v>
      </c>
      <c r="Q42" s="25"/>
      <c r="R42" s="27">
        <v>2</v>
      </c>
      <c r="S42" s="27">
        <v>0</v>
      </c>
      <c r="T42" s="27">
        <v>0</v>
      </c>
      <c r="U42" s="29">
        <v>2</v>
      </c>
      <c r="V42" s="49">
        <f>SUM(Q42:U42)</f>
        <v>4</v>
      </c>
      <c r="X42" s="30">
        <f>+D42+F42+H42+J42+L42</f>
        <v>36</v>
      </c>
      <c r="Y42" s="27">
        <f>+E42+G42+I42+K42+M42</f>
        <v>43</v>
      </c>
      <c r="Z42" s="28">
        <f>SUM(X42-Y42)</f>
        <v>-7</v>
      </c>
      <c r="AB42" s="49">
        <v>3</v>
      </c>
      <c r="AD42" s="95">
        <v>0.58333333333333304</v>
      </c>
      <c r="AE42" s="216" t="s">
        <v>60</v>
      </c>
      <c r="AF42" s="217" t="s">
        <v>44</v>
      </c>
      <c r="AG42" s="255" t="s">
        <v>127</v>
      </c>
      <c r="AH42" s="218" t="s">
        <v>49</v>
      </c>
      <c r="AI42" s="194"/>
      <c r="AJ42" s="95">
        <v>0.58333333333333304</v>
      </c>
      <c r="AK42" s="216" t="s">
        <v>60</v>
      </c>
      <c r="AL42" s="217" t="s">
        <v>15</v>
      </c>
      <c r="AM42" s="255" t="s">
        <v>82</v>
      </c>
      <c r="AN42" s="219" t="s">
        <v>14</v>
      </c>
    </row>
    <row r="43" spans="1:40" ht="16" x14ac:dyDescent="0.2">
      <c r="A43" s="167" t="s">
        <v>48</v>
      </c>
      <c r="C43" s="167" t="s">
        <v>48</v>
      </c>
      <c r="D43" s="31">
        <v>11</v>
      </c>
      <c r="E43" s="32">
        <v>17</v>
      </c>
      <c r="F43" s="33"/>
      <c r="G43" s="33"/>
      <c r="H43" s="32">
        <v>0</v>
      </c>
      <c r="I43" s="32">
        <v>7</v>
      </c>
      <c r="J43" s="32">
        <v>4</v>
      </c>
      <c r="K43" s="32">
        <v>11</v>
      </c>
      <c r="L43" s="32">
        <v>9</v>
      </c>
      <c r="M43" s="34">
        <v>10</v>
      </c>
      <c r="Q43" s="31">
        <v>0</v>
      </c>
      <c r="R43" s="33"/>
      <c r="S43" s="32">
        <v>0</v>
      </c>
      <c r="T43" s="32">
        <v>0</v>
      </c>
      <c r="U43" s="35">
        <v>0</v>
      </c>
      <c r="V43" s="117">
        <f>SUM(Q43:U43)</f>
        <v>0</v>
      </c>
      <c r="X43" s="31">
        <f t="shared" ref="X43:X45" si="16">+D43+F43+H43+J43+L43</f>
        <v>24</v>
      </c>
      <c r="Y43" s="32">
        <f t="shared" ref="Y43:Y45" si="17">+E43+G43+I43+K43+M43</f>
        <v>45</v>
      </c>
      <c r="Z43" s="34">
        <f>X43-Y43</f>
        <v>-21</v>
      </c>
      <c r="AB43" s="117">
        <v>4</v>
      </c>
      <c r="AD43" s="96">
        <v>0.60416666666666596</v>
      </c>
      <c r="AE43" s="220" t="s">
        <v>59</v>
      </c>
      <c r="AF43" s="221" t="s">
        <v>48</v>
      </c>
      <c r="AG43" s="256" t="s">
        <v>130</v>
      </c>
      <c r="AH43" s="222" t="s">
        <v>50</v>
      </c>
      <c r="AI43" s="194"/>
      <c r="AJ43" s="96">
        <v>0.60416666666666596</v>
      </c>
      <c r="AK43" s="220" t="s">
        <v>59</v>
      </c>
      <c r="AL43" s="221" t="s">
        <v>2</v>
      </c>
      <c r="AM43" s="256" t="s">
        <v>108</v>
      </c>
      <c r="AN43" s="223" t="s">
        <v>46</v>
      </c>
    </row>
    <row r="44" spans="1:40" ht="16" x14ac:dyDescent="0.2">
      <c r="A44" s="167" t="s">
        <v>2</v>
      </c>
      <c r="C44" s="167" t="s">
        <v>2</v>
      </c>
      <c r="D44" s="31">
        <v>13</v>
      </c>
      <c r="E44" s="32">
        <v>6</v>
      </c>
      <c r="F44" s="32">
        <v>7</v>
      </c>
      <c r="G44" s="32">
        <v>0</v>
      </c>
      <c r="H44" s="33"/>
      <c r="I44" s="33"/>
      <c r="J44" s="32">
        <v>8</v>
      </c>
      <c r="K44" s="32">
        <v>6</v>
      </c>
      <c r="L44" s="32">
        <v>7</v>
      </c>
      <c r="M44" s="34">
        <v>10</v>
      </c>
      <c r="Q44" s="31">
        <v>2</v>
      </c>
      <c r="R44" s="32">
        <v>2</v>
      </c>
      <c r="S44" s="33"/>
      <c r="T44" s="32">
        <v>2</v>
      </c>
      <c r="U44" s="35">
        <v>0</v>
      </c>
      <c r="V44" s="117">
        <f t="shared" ref="V44:V45" si="18">SUM(Q44:U44)</f>
        <v>6</v>
      </c>
      <c r="X44" s="31">
        <f t="shared" si="16"/>
        <v>35</v>
      </c>
      <c r="Y44" s="32">
        <f t="shared" si="17"/>
        <v>22</v>
      </c>
      <c r="Z44" s="34">
        <f>+X44-Y44</f>
        <v>13</v>
      </c>
      <c r="AB44" s="117">
        <v>2</v>
      </c>
      <c r="AD44" s="95">
        <v>0.624999999999999</v>
      </c>
      <c r="AE44" s="216" t="s">
        <v>60</v>
      </c>
      <c r="AF44" s="217" t="s">
        <v>14</v>
      </c>
      <c r="AG44" s="255" t="s">
        <v>138</v>
      </c>
      <c r="AH44" s="218" t="s">
        <v>44</v>
      </c>
      <c r="AI44" s="194"/>
      <c r="AJ44" s="95">
        <v>0.624999999999999</v>
      </c>
      <c r="AK44" s="216" t="s">
        <v>60</v>
      </c>
      <c r="AL44" s="217" t="s">
        <v>49</v>
      </c>
      <c r="AM44" s="255" t="s">
        <v>139</v>
      </c>
      <c r="AN44" s="219" t="s">
        <v>15</v>
      </c>
    </row>
    <row r="45" spans="1:40" ht="17" thickBot="1" x14ac:dyDescent="0.25">
      <c r="A45" s="168" t="s">
        <v>50</v>
      </c>
      <c r="C45" s="168" t="s">
        <v>50</v>
      </c>
      <c r="D45" s="36">
        <v>10</v>
      </c>
      <c r="E45" s="37">
        <v>3</v>
      </c>
      <c r="F45" s="37">
        <v>11</v>
      </c>
      <c r="G45" s="37">
        <v>4</v>
      </c>
      <c r="H45" s="37">
        <v>6</v>
      </c>
      <c r="I45" s="37">
        <v>8</v>
      </c>
      <c r="J45" s="38"/>
      <c r="K45" s="38"/>
      <c r="L45" s="37">
        <v>10</v>
      </c>
      <c r="M45" s="41">
        <v>7</v>
      </c>
      <c r="Q45" s="36">
        <v>2</v>
      </c>
      <c r="R45" s="37">
        <v>2</v>
      </c>
      <c r="S45" s="37">
        <v>0</v>
      </c>
      <c r="T45" s="38"/>
      <c r="U45" s="158">
        <v>2</v>
      </c>
      <c r="V45" s="118">
        <f t="shared" si="18"/>
        <v>6</v>
      </c>
      <c r="X45" s="36">
        <f t="shared" si="16"/>
        <v>37</v>
      </c>
      <c r="Y45" s="37">
        <f t="shared" si="17"/>
        <v>22</v>
      </c>
      <c r="Z45" s="41">
        <f>+X45-Y45</f>
        <v>15</v>
      </c>
      <c r="AB45" s="118">
        <v>1</v>
      </c>
      <c r="AD45" s="96">
        <v>0.64583333333333304</v>
      </c>
      <c r="AE45" s="220" t="s">
        <v>59</v>
      </c>
      <c r="AF45" s="221" t="s">
        <v>131</v>
      </c>
      <c r="AG45" s="256" t="s">
        <v>141</v>
      </c>
      <c r="AH45" s="222" t="s">
        <v>132</v>
      </c>
      <c r="AI45" s="194"/>
      <c r="AJ45" s="96">
        <v>0.64583333333333304</v>
      </c>
      <c r="AK45" s="220" t="s">
        <v>59</v>
      </c>
      <c r="AL45" s="221" t="s">
        <v>133</v>
      </c>
      <c r="AM45" s="256" t="s">
        <v>79</v>
      </c>
      <c r="AN45" s="223" t="s">
        <v>134</v>
      </c>
    </row>
    <row r="46" spans="1:40" ht="17" thickBot="1" x14ac:dyDescent="0.25">
      <c r="V46" s="24"/>
      <c r="X46" s="311" t="s">
        <v>22</v>
      </c>
      <c r="Y46" s="312"/>
      <c r="Z46" s="313"/>
      <c r="AB46" s="24"/>
      <c r="AD46" s="97">
        <v>0.66666666666666596</v>
      </c>
      <c r="AE46" s="224" t="s">
        <v>60</v>
      </c>
      <c r="AF46" s="225" t="s">
        <v>135</v>
      </c>
      <c r="AG46" s="257" t="s">
        <v>142</v>
      </c>
      <c r="AH46" s="226" t="s">
        <v>137</v>
      </c>
      <c r="AI46" s="194"/>
      <c r="AJ46" s="97">
        <v>0.66666666666666596</v>
      </c>
      <c r="AK46" s="224" t="s">
        <v>60</v>
      </c>
      <c r="AL46" s="225" t="s">
        <v>136</v>
      </c>
      <c r="AM46" s="257" t="s">
        <v>140</v>
      </c>
      <c r="AN46" s="227" t="s">
        <v>104</v>
      </c>
    </row>
    <row r="47" spans="1:40" ht="15" thickBot="1" x14ac:dyDescent="0.25">
      <c r="A47" s="49" t="s">
        <v>70</v>
      </c>
      <c r="C47" s="49" t="s">
        <v>70</v>
      </c>
      <c r="D47" s="293" t="s">
        <v>15</v>
      </c>
      <c r="E47" s="294"/>
      <c r="F47" s="294" t="s">
        <v>14</v>
      </c>
      <c r="G47" s="294"/>
      <c r="H47" s="294" t="s">
        <v>49</v>
      </c>
      <c r="I47" s="294"/>
      <c r="J47" s="294" t="s">
        <v>44</v>
      </c>
      <c r="K47" s="294"/>
      <c r="L47" s="294" t="s">
        <v>72</v>
      </c>
      <c r="M47" s="295"/>
      <c r="Q47" s="176"/>
      <c r="R47" s="177"/>
      <c r="S47" s="177"/>
      <c r="T47" s="177"/>
      <c r="U47" s="178"/>
      <c r="V47" s="179" t="s">
        <v>27</v>
      </c>
      <c r="W47" s="50"/>
      <c r="X47" s="180" t="s">
        <v>23</v>
      </c>
      <c r="Y47" s="181" t="s">
        <v>24</v>
      </c>
      <c r="Z47" s="182" t="s">
        <v>25</v>
      </c>
      <c r="AB47" s="179" t="s">
        <v>21</v>
      </c>
    </row>
    <row r="48" spans="1:40" x14ac:dyDescent="0.2">
      <c r="A48" s="183" t="s">
        <v>15</v>
      </c>
      <c r="C48" s="183" t="s">
        <v>15</v>
      </c>
      <c r="D48" s="25"/>
      <c r="E48" s="26"/>
      <c r="F48" s="27">
        <v>7</v>
      </c>
      <c r="G48" s="27">
        <v>11</v>
      </c>
      <c r="H48" s="27">
        <v>5</v>
      </c>
      <c r="I48" s="27">
        <v>12</v>
      </c>
      <c r="J48" s="27">
        <v>6</v>
      </c>
      <c r="K48" s="27">
        <v>7</v>
      </c>
      <c r="L48" s="27">
        <v>9</v>
      </c>
      <c r="M48" s="28">
        <v>7</v>
      </c>
      <c r="Q48" s="25"/>
      <c r="R48" s="27">
        <v>0</v>
      </c>
      <c r="S48" s="27">
        <v>0</v>
      </c>
      <c r="T48" s="27">
        <v>0</v>
      </c>
      <c r="U48" s="29">
        <v>2</v>
      </c>
      <c r="V48" s="49">
        <f>SUM(Q48:U48)</f>
        <v>2</v>
      </c>
      <c r="X48" s="30">
        <f>+D48+F48+H48+J48+L48</f>
        <v>27</v>
      </c>
      <c r="Y48" s="27">
        <f>+E48+G48+I48+K48+M48</f>
        <v>37</v>
      </c>
      <c r="Z48" s="28">
        <f>SUM(X48-Y48)</f>
        <v>-10</v>
      </c>
      <c r="AB48" s="49">
        <v>4</v>
      </c>
    </row>
    <row r="49" spans="1:28" x14ac:dyDescent="0.2">
      <c r="A49" s="184" t="s">
        <v>14</v>
      </c>
      <c r="C49" s="184" t="s">
        <v>14</v>
      </c>
      <c r="D49" s="31">
        <v>11</v>
      </c>
      <c r="E49" s="32">
        <v>7</v>
      </c>
      <c r="F49" s="33"/>
      <c r="G49" s="33"/>
      <c r="H49" s="32">
        <v>9</v>
      </c>
      <c r="I49" s="32">
        <v>13</v>
      </c>
      <c r="J49" s="32">
        <v>8</v>
      </c>
      <c r="K49" s="32">
        <v>9</v>
      </c>
      <c r="L49" s="32">
        <v>7</v>
      </c>
      <c r="M49" s="34">
        <v>9</v>
      </c>
      <c r="Q49" s="31">
        <v>2</v>
      </c>
      <c r="R49" s="33"/>
      <c r="S49" s="32">
        <v>0</v>
      </c>
      <c r="T49" s="32">
        <v>0</v>
      </c>
      <c r="U49" s="35">
        <v>0</v>
      </c>
      <c r="V49" s="117">
        <f>SUM(Q49:U49)</f>
        <v>2</v>
      </c>
      <c r="X49" s="31">
        <f t="shared" ref="X49:X51" si="19">+D49+F49+H49+J49+L49</f>
        <v>35</v>
      </c>
      <c r="Y49" s="32">
        <f t="shared" ref="Y49:Y51" si="20">+E49+G49+I49+K49+M49</f>
        <v>38</v>
      </c>
      <c r="Z49" s="34">
        <f>X49-Y49</f>
        <v>-3</v>
      </c>
      <c r="AB49" s="117">
        <v>3</v>
      </c>
    </row>
    <row r="50" spans="1:28" x14ac:dyDescent="0.2">
      <c r="A50" s="184" t="s">
        <v>49</v>
      </c>
      <c r="C50" s="184" t="s">
        <v>49</v>
      </c>
      <c r="D50" s="31">
        <v>12</v>
      </c>
      <c r="E50" s="32">
        <v>5</v>
      </c>
      <c r="F50" s="32">
        <v>13</v>
      </c>
      <c r="G50" s="32">
        <v>9</v>
      </c>
      <c r="H50" s="33"/>
      <c r="I50" s="33"/>
      <c r="J50" s="32">
        <v>12</v>
      </c>
      <c r="K50" s="32">
        <v>7</v>
      </c>
      <c r="L50" s="32">
        <v>12</v>
      </c>
      <c r="M50" s="34">
        <v>7</v>
      </c>
      <c r="Q50" s="31">
        <v>2</v>
      </c>
      <c r="R50" s="32">
        <v>2</v>
      </c>
      <c r="S50" s="33"/>
      <c r="T50" s="32">
        <v>2</v>
      </c>
      <c r="U50" s="35">
        <v>2</v>
      </c>
      <c r="V50" s="117">
        <f t="shared" ref="V50:V51" si="21">SUM(Q50:U50)</f>
        <v>8</v>
      </c>
      <c r="X50" s="31">
        <f t="shared" si="19"/>
        <v>49</v>
      </c>
      <c r="Y50" s="32">
        <f t="shared" si="20"/>
        <v>28</v>
      </c>
      <c r="Z50" s="34">
        <f>+X50-Y50</f>
        <v>21</v>
      </c>
      <c r="AB50" s="117">
        <v>1</v>
      </c>
    </row>
    <row r="51" spans="1:28" ht="15" thickBot="1" x14ac:dyDescent="0.25">
      <c r="A51" s="185" t="s">
        <v>44</v>
      </c>
      <c r="C51" s="185" t="s">
        <v>44</v>
      </c>
      <c r="D51" s="36">
        <v>7</v>
      </c>
      <c r="E51" s="37">
        <v>6</v>
      </c>
      <c r="F51" s="37">
        <v>9</v>
      </c>
      <c r="G51" s="37">
        <v>8</v>
      </c>
      <c r="H51" s="37">
        <v>7</v>
      </c>
      <c r="I51" s="37">
        <v>12</v>
      </c>
      <c r="J51" s="38"/>
      <c r="K51" s="38"/>
      <c r="L51" s="37">
        <v>7</v>
      </c>
      <c r="M51" s="41">
        <v>12</v>
      </c>
      <c r="Q51" s="36">
        <v>2</v>
      </c>
      <c r="R51" s="37">
        <v>2</v>
      </c>
      <c r="S51" s="37">
        <v>0</v>
      </c>
      <c r="T51" s="38"/>
      <c r="U51" s="158">
        <v>0</v>
      </c>
      <c r="V51" s="118">
        <f t="shared" si="21"/>
        <v>4</v>
      </c>
      <c r="X51" s="36">
        <f t="shared" si="19"/>
        <v>30</v>
      </c>
      <c r="Y51" s="37">
        <f t="shared" si="20"/>
        <v>38</v>
      </c>
      <c r="Z51" s="41">
        <f>+X51-Y51</f>
        <v>-8</v>
      </c>
      <c r="AB51" s="118">
        <v>2</v>
      </c>
    </row>
  </sheetData>
  <mergeCells count="59">
    <mergeCell ref="N11:P15"/>
    <mergeCell ref="AD30:AH30"/>
    <mergeCell ref="AJ30:AN30"/>
    <mergeCell ref="AD3:AH3"/>
    <mergeCell ref="AJ3:AN3"/>
    <mergeCell ref="AE24:AH24"/>
    <mergeCell ref="AE25:AH25"/>
    <mergeCell ref="AD28:AN28"/>
    <mergeCell ref="X9:Z9"/>
    <mergeCell ref="X16:Z16"/>
    <mergeCell ref="N4:P8"/>
    <mergeCell ref="N30:O30"/>
    <mergeCell ref="X34:Z34"/>
    <mergeCell ref="X40:Z40"/>
    <mergeCell ref="X46:Z46"/>
    <mergeCell ref="X22:Z22"/>
    <mergeCell ref="X29:Z29"/>
    <mergeCell ref="X2:Z2"/>
    <mergeCell ref="D3:E3"/>
    <mergeCell ref="F3:G3"/>
    <mergeCell ref="H3:I3"/>
    <mergeCell ref="J3:K3"/>
    <mergeCell ref="L3:M3"/>
    <mergeCell ref="C2:M2"/>
    <mergeCell ref="D10:E10"/>
    <mergeCell ref="F10:G10"/>
    <mergeCell ref="H10:I10"/>
    <mergeCell ref="J10:K10"/>
    <mergeCell ref="L10:M10"/>
    <mergeCell ref="D17:E17"/>
    <mergeCell ref="F17:G17"/>
    <mergeCell ref="H17:I17"/>
    <mergeCell ref="J17:K17"/>
    <mergeCell ref="L17:M17"/>
    <mergeCell ref="D23:E23"/>
    <mergeCell ref="F23:G23"/>
    <mergeCell ref="H23:I23"/>
    <mergeCell ref="J23:K23"/>
    <mergeCell ref="L23:M23"/>
    <mergeCell ref="L35:M35"/>
    <mergeCell ref="D30:E30"/>
    <mergeCell ref="F30:G30"/>
    <mergeCell ref="H30:I30"/>
    <mergeCell ref="J30:K30"/>
    <mergeCell ref="L30:M30"/>
    <mergeCell ref="D35:E35"/>
    <mergeCell ref="F35:G35"/>
    <mergeCell ref="H35:I35"/>
    <mergeCell ref="J35:K35"/>
    <mergeCell ref="D47:E47"/>
    <mergeCell ref="F47:G47"/>
    <mergeCell ref="H47:I47"/>
    <mergeCell ref="J47:K47"/>
    <mergeCell ref="L47:M47"/>
    <mergeCell ref="D41:E41"/>
    <mergeCell ref="F41:G41"/>
    <mergeCell ref="H41:I41"/>
    <mergeCell ref="J41:K41"/>
    <mergeCell ref="L41:M41"/>
  </mergeCells>
  <pageMargins left="0.7" right="0.7" top="0.75" bottom="0.75" header="0.3" footer="0.3"/>
  <pageSetup paperSize="9" orientation="landscape" horizontalDpi="0" verticalDpi="0"/>
  <ignoredErrors>
    <ignoredError sqref="AM9:AM10 AG37 AM16:AM21 AM1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6" ma:contentTypeDescription="Create a new document." ma:contentTypeScope="" ma:versionID="d74e0df2d4cc3691238ad6aa7d25a372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55ea06c9ee6bc7a203da33138d24260a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0ad8ad-f7ba-4c29-84b6-681a4e59c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66b38c-1bb1-498d-a0a6-3df68ea772f5}" ma:internalName="TaxCatchAll" ma:showField="CatchAllData" ma:web="f8de8bcd-23c9-4ffc-9f30-6f72678a52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962E3-30FE-4E47-85CE-BB5146820E27}"/>
</file>

<file path=customXml/itemProps2.xml><?xml version="1.0" encoding="utf-8"?>
<ds:datastoreItem xmlns:ds="http://schemas.openxmlformats.org/officeDocument/2006/customXml" ds:itemID="{C943C5D0-20BA-4AAC-BABA-D701CFCA6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Forsíða</vt:lpstr>
      <vt:lpstr>Leikjaniðurröðun</vt:lpstr>
      <vt:lpstr>Úrslit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Akbacehv [Aviation 2018]</dc:creator>
  <cp:lastModifiedBy>Maksim Akbacehv [Aviation 2018]</cp:lastModifiedBy>
  <cp:lastPrinted>2022-11-19T07:44:07Z</cp:lastPrinted>
  <dcterms:created xsi:type="dcterms:W3CDTF">2022-02-03T12:49:24Z</dcterms:created>
  <dcterms:modified xsi:type="dcterms:W3CDTF">2022-11-22T11:03:38Z</dcterms:modified>
</cp:coreProperties>
</file>