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io365.sharepoint.com/sites/Mtaml/Shared Documents/General/Mótastjóri/22-23/5-8 flokkur/2022-2023/6fl/ka yngri/1 mót ÍR/"/>
    </mc:Choice>
  </mc:AlternateContent>
  <xr:revisionPtr revIDLastSave="3" documentId="13_ncr:1_{94FB0E58-A338-E349-82DC-38EB0C250FB1}" xr6:coauthVersionLast="47" xr6:coauthVersionMax="47" xr10:uidLastSave="{71EF28D6-B653-4D4E-8ED4-DB5EDF075F01}"/>
  <bookViews>
    <workbookView xWindow="26100" yWindow="1545" windowWidth="21795" windowHeight="18045" xr2:uid="{7249F6A2-F464-4254-8EED-928CF4CEA1B0}"/>
  </bookViews>
  <sheets>
    <sheet name="Úrslit" sheetId="1" r:id="rId1"/>
  </sheets>
  <definedNames>
    <definedName name="_xlnm.Print_Area" localSheetId="0">Úrslit!$A$1:$AF$62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8" i="1" l="1"/>
  <c r="E48" i="1" s="1"/>
  <c r="D48" i="1"/>
  <c r="T62" i="1" l="1"/>
  <c r="S62" i="1"/>
  <c r="U62" i="1" s="1"/>
  <c r="Q62" i="1"/>
  <c r="P62" i="1"/>
  <c r="O62" i="1"/>
  <c r="T61" i="1"/>
  <c r="S61" i="1"/>
  <c r="P61" i="1"/>
  <c r="O61" i="1"/>
  <c r="Q61" i="1" s="1"/>
  <c r="M61" i="1"/>
  <c r="L61" i="1"/>
  <c r="K61" i="1"/>
  <c r="T60" i="1"/>
  <c r="U60" i="1" s="1"/>
  <c r="S60" i="1"/>
  <c r="P60" i="1"/>
  <c r="O60" i="1"/>
  <c r="Q60" i="1" s="1"/>
  <c r="L60" i="1"/>
  <c r="F61" i="1" s="1"/>
  <c r="K60" i="1"/>
  <c r="I60" i="1"/>
  <c r="H60" i="1"/>
  <c r="G60" i="1"/>
  <c r="T59" i="1"/>
  <c r="S59" i="1"/>
  <c r="U59" i="1" s="1"/>
  <c r="P59" i="1"/>
  <c r="B62" i="1" s="1"/>
  <c r="O59" i="1"/>
  <c r="L59" i="1"/>
  <c r="K59" i="1"/>
  <c r="M59" i="1" s="1"/>
  <c r="H59" i="1"/>
  <c r="B60" i="1" s="1"/>
  <c r="D60" i="1" s="1"/>
  <c r="G59" i="1"/>
  <c r="E59" i="1"/>
  <c r="D59" i="1"/>
  <c r="C59" i="1"/>
  <c r="N58" i="1"/>
  <c r="J58" i="1"/>
  <c r="F58" i="1"/>
  <c r="B58" i="1"/>
  <c r="T56" i="1"/>
  <c r="S56" i="1"/>
  <c r="Q56" i="1"/>
  <c r="P56" i="1"/>
  <c r="O56" i="1"/>
  <c r="T55" i="1"/>
  <c r="S55" i="1"/>
  <c r="U55" i="1" s="1"/>
  <c r="P55" i="1"/>
  <c r="O55" i="1"/>
  <c r="Q55" i="1" s="1"/>
  <c r="M55" i="1"/>
  <c r="L55" i="1"/>
  <c r="K55" i="1"/>
  <c r="T54" i="1"/>
  <c r="S54" i="1"/>
  <c r="P54" i="1"/>
  <c r="O54" i="1"/>
  <c r="Q54" i="1" s="1"/>
  <c r="L54" i="1"/>
  <c r="F55" i="1" s="1"/>
  <c r="K54" i="1"/>
  <c r="I54" i="1"/>
  <c r="H54" i="1"/>
  <c r="G54" i="1"/>
  <c r="T53" i="1"/>
  <c r="S53" i="1"/>
  <c r="U53" i="1" s="1"/>
  <c r="P53" i="1"/>
  <c r="B56" i="1" s="1"/>
  <c r="O53" i="1"/>
  <c r="L53" i="1"/>
  <c r="K53" i="1"/>
  <c r="M53" i="1" s="1"/>
  <c r="H53" i="1"/>
  <c r="B54" i="1" s="1"/>
  <c r="G53" i="1"/>
  <c r="E53" i="1"/>
  <c r="D53" i="1"/>
  <c r="C53" i="1"/>
  <c r="N52" i="1"/>
  <c r="J52" i="1"/>
  <c r="F52" i="1"/>
  <c r="B52" i="1"/>
  <c r="T50" i="1"/>
  <c r="S50" i="1"/>
  <c r="U50" i="1" s="1"/>
  <c r="Q50" i="1"/>
  <c r="P50" i="1"/>
  <c r="O50" i="1"/>
  <c r="C50" i="1"/>
  <c r="E50" i="1" s="1"/>
  <c r="D50" i="1"/>
  <c r="T49" i="1"/>
  <c r="S49" i="1"/>
  <c r="U49" i="1" s="1"/>
  <c r="P49" i="1"/>
  <c r="O49" i="1"/>
  <c r="Q49" i="1" s="1"/>
  <c r="M49" i="1"/>
  <c r="L49" i="1"/>
  <c r="K49" i="1"/>
  <c r="T48" i="1"/>
  <c r="S48" i="1"/>
  <c r="U48" i="1" s="1"/>
  <c r="P48" i="1"/>
  <c r="F50" i="1" s="1"/>
  <c r="O48" i="1"/>
  <c r="Q48" i="1" s="1"/>
  <c r="L48" i="1"/>
  <c r="F49" i="1" s="1"/>
  <c r="K48" i="1"/>
  <c r="I48" i="1"/>
  <c r="H48" i="1"/>
  <c r="G48" i="1"/>
  <c r="U47" i="1"/>
  <c r="T47" i="1"/>
  <c r="S47" i="1"/>
  <c r="P47" i="1"/>
  <c r="O47" i="1"/>
  <c r="L47" i="1"/>
  <c r="K47" i="1"/>
  <c r="M47" i="1" s="1"/>
  <c r="H47" i="1"/>
  <c r="G47" i="1"/>
  <c r="E47" i="1"/>
  <c r="D47" i="1"/>
  <c r="C47" i="1"/>
  <c r="N46" i="1"/>
  <c r="J46" i="1"/>
  <c r="F46" i="1"/>
  <c r="B46" i="1"/>
  <c r="T44" i="1"/>
  <c r="S44" i="1"/>
  <c r="U44" i="1" s="1"/>
  <c r="Q44" i="1"/>
  <c r="P44" i="1"/>
  <c r="O44" i="1"/>
  <c r="U43" i="1"/>
  <c r="T43" i="1"/>
  <c r="S43" i="1"/>
  <c r="P43" i="1"/>
  <c r="J44" i="1" s="1"/>
  <c r="O43" i="1"/>
  <c r="Q43" i="1" s="1"/>
  <c r="M43" i="1"/>
  <c r="L43" i="1"/>
  <c r="K43" i="1"/>
  <c r="T42" i="1"/>
  <c r="S42" i="1"/>
  <c r="U42" i="1" s="1"/>
  <c r="P42" i="1"/>
  <c r="F44" i="1" s="1"/>
  <c r="O42" i="1"/>
  <c r="Q42" i="1" s="1"/>
  <c r="L42" i="1"/>
  <c r="K42" i="1"/>
  <c r="M42" i="1" s="1"/>
  <c r="I42" i="1"/>
  <c r="H42" i="1"/>
  <c r="G42" i="1"/>
  <c r="T41" i="1"/>
  <c r="S41" i="1"/>
  <c r="U41" i="1" s="1"/>
  <c r="P41" i="1"/>
  <c r="O41" i="1"/>
  <c r="Q41" i="1" s="1"/>
  <c r="L41" i="1"/>
  <c r="B43" i="1" s="1"/>
  <c r="K41" i="1"/>
  <c r="M41" i="1" s="1"/>
  <c r="H41" i="1"/>
  <c r="B42" i="1" s="1"/>
  <c r="G41" i="1"/>
  <c r="I41" i="1" s="1"/>
  <c r="E41" i="1"/>
  <c r="D41" i="1"/>
  <c r="C41" i="1"/>
  <c r="N40" i="1"/>
  <c r="J40" i="1"/>
  <c r="F40" i="1"/>
  <c r="B40" i="1"/>
  <c r="T34" i="1"/>
  <c r="S34" i="1"/>
  <c r="Q34" i="1"/>
  <c r="P34" i="1"/>
  <c r="O34" i="1"/>
  <c r="T33" i="1"/>
  <c r="S33" i="1"/>
  <c r="P33" i="1"/>
  <c r="O33" i="1"/>
  <c r="Q33" i="1" s="1"/>
  <c r="M33" i="1"/>
  <c r="L33" i="1"/>
  <c r="K33" i="1"/>
  <c r="T32" i="1"/>
  <c r="S32" i="1"/>
  <c r="P32" i="1"/>
  <c r="F34" i="1" s="1"/>
  <c r="O32" i="1"/>
  <c r="L32" i="1"/>
  <c r="F33" i="1" s="1"/>
  <c r="K32" i="1"/>
  <c r="I32" i="1"/>
  <c r="H32" i="1"/>
  <c r="G32" i="1"/>
  <c r="T31" i="1"/>
  <c r="S31" i="1"/>
  <c r="P31" i="1"/>
  <c r="O31" i="1"/>
  <c r="L31" i="1"/>
  <c r="B33" i="1" s="1"/>
  <c r="K31" i="1"/>
  <c r="H31" i="1"/>
  <c r="B32" i="1" s="1"/>
  <c r="D32" i="1" s="1"/>
  <c r="G31" i="1"/>
  <c r="E31" i="1"/>
  <c r="D31" i="1"/>
  <c r="C31" i="1"/>
  <c r="N30" i="1"/>
  <c r="J30" i="1"/>
  <c r="F30" i="1"/>
  <c r="B30" i="1"/>
  <c r="T28" i="1"/>
  <c r="S28" i="1"/>
  <c r="U28" i="1" s="1"/>
  <c r="Q28" i="1"/>
  <c r="P28" i="1"/>
  <c r="O28" i="1"/>
  <c r="T27" i="1"/>
  <c r="S27" i="1"/>
  <c r="U27" i="1" s="1"/>
  <c r="P27" i="1"/>
  <c r="O27" i="1"/>
  <c r="Q27" i="1" s="1"/>
  <c r="M27" i="1"/>
  <c r="L27" i="1"/>
  <c r="K27" i="1"/>
  <c r="T26" i="1"/>
  <c r="S26" i="1"/>
  <c r="U26" i="1" s="1"/>
  <c r="P26" i="1"/>
  <c r="O26" i="1"/>
  <c r="Q26" i="1" s="1"/>
  <c r="L26" i="1"/>
  <c r="K26" i="1"/>
  <c r="M26" i="1" s="1"/>
  <c r="I26" i="1"/>
  <c r="H26" i="1"/>
  <c r="G26" i="1"/>
  <c r="T25" i="1"/>
  <c r="S25" i="1"/>
  <c r="P25" i="1"/>
  <c r="B28" i="1" s="1"/>
  <c r="O25" i="1"/>
  <c r="L25" i="1"/>
  <c r="B27" i="1" s="1"/>
  <c r="K25" i="1"/>
  <c r="H25" i="1"/>
  <c r="B26" i="1" s="1"/>
  <c r="G25" i="1"/>
  <c r="E25" i="1"/>
  <c r="D25" i="1"/>
  <c r="C25" i="1"/>
  <c r="N24" i="1"/>
  <c r="J24" i="1"/>
  <c r="F24" i="1"/>
  <c r="B24" i="1"/>
  <c r="Y18" i="1"/>
  <c r="X18" i="1"/>
  <c r="W18" i="1"/>
  <c r="X17" i="1"/>
  <c r="W17" i="1"/>
  <c r="Y17" i="1" s="1"/>
  <c r="U17" i="1"/>
  <c r="T17" i="1"/>
  <c r="S17" i="1"/>
  <c r="D17" i="1"/>
  <c r="C17" i="1"/>
  <c r="X16" i="1"/>
  <c r="N18" i="1" s="1"/>
  <c r="W16" i="1"/>
  <c r="T16" i="1"/>
  <c r="N17" i="1" s="1"/>
  <c r="S16" i="1"/>
  <c r="Q16" i="1"/>
  <c r="P16" i="1"/>
  <c r="O16" i="1"/>
  <c r="X15" i="1"/>
  <c r="W15" i="1"/>
  <c r="Y15" i="1" s="1"/>
  <c r="T15" i="1"/>
  <c r="S15" i="1"/>
  <c r="U15" i="1" s="1"/>
  <c r="P15" i="1"/>
  <c r="O15" i="1"/>
  <c r="Q15" i="1" s="1"/>
  <c r="M15" i="1"/>
  <c r="L15" i="1"/>
  <c r="K15" i="1"/>
  <c r="X14" i="1"/>
  <c r="F18" i="1" s="1"/>
  <c r="W14" i="1"/>
  <c r="T14" i="1"/>
  <c r="F17" i="1" s="1"/>
  <c r="S14" i="1"/>
  <c r="P14" i="1"/>
  <c r="F16" i="1" s="1"/>
  <c r="O14" i="1"/>
  <c r="L14" i="1"/>
  <c r="F15" i="1" s="1"/>
  <c r="K14" i="1"/>
  <c r="I14" i="1"/>
  <c r="H14" i="1"/>
  <c r="G14" i="1"/>
  <c r="X13" i="1"/>
  <c r="W13" i="1"/>
  <c r="Y13" i="1" s="1"/>
  <c r="T13" i="1"/>
  <c r="S13" i="1"/>
  <c r="U13" i="1" s="1"/>
  <c r="P13" i="1"/>
  <c r="O13" i="1"/>
  <c r="Q13" i="1" s="1"/>
  <c r="L13" i="1"/>
  <c r="K13" i="1"/>
  <c r="M13" i="1" s="1"/>
  <c r="H13" i="1"/>
  <c r="G13" i="1"/>
  <c r="I13" i="1" s="1"/>
  <c r="E13" i="1"/>
  <c r="D13" i="1"/>
  <c r="C13" i="1"/>
  <c r="V12" i="1"/>
  <c r="R12" i="1"/>
  <c r="N12" i="1"/>
  <c r="J12" i="1"/>
  <c r="F12" i="1"/>
  <c r="B12" i="1"/>
  <c r="U10" i="1"/>
  <c r="T10" i="1"/>
  <c r="S10" i="1"/>
  <c r="T9" i="1"/>
  <c r="S9" i="1"/>
  <c r="U9" i="1" s="1"/>
  <c r="Q9" i="1"/>
  <c r="P9" i="1"/>
  <c r="O9" i="1"/>
  <c r="T8" i="1"/>
  <c r="J10" i="1" s="1"/>
  <c r="S8" i="1"/>
  <c r="P8" i="1"/>
  <c r="J9" i="1" s="1"/>
  <c r="O8" i="1"/>
  <c r="M8" i="1"/>
  <c r="L8" i="1"/>
  <c r="K8" i="1"/>
  <c r="T7" i="1"/>
  <c r="S7" i="1"/>
  <c r="U7" i="1" s="1"/>
  <c r="P7" i="1"/>
  <c r="O7" i="1"/>
  <c r="Q7" i="1" s="1"/>
  <c r="L7" i="1"/>
  <c r="K7" i="1"/>
  <c r="I7" i="1"/>
  <c r="H7" i="1"/>
  <c r="G7" i="1"/>
  <c r="T6" i="1"/>
  <c r="B10" i="1" s="1"/>
  <c r="S6" i="1"/>
  <c r="P6" i="1"/>
  <c r="B9" i="1" s="1"/>
  <c r="O6" i="1"/>
  <c r="L6" i="1"/>
  <c r="B8" i="1" s="1"/>
  <c r="C8" i="1" s="1"/>
  <c r="K6" i="1"/>
  <c r="H6" i="1"/>
  <c r="B7" i="1" s="1"/>
  <c r="G6" i="1"/>
  <c r="E6" i="1"/>
  <c r="D6" i="1"/>
  <c r="C6" i="1"/>
  <c r="R5" i="1"/>
  <c r="N5" i="1"/>
  <c r="J5" i="1"/>
  <c r="F5" i="1"/>
  <c r="B5" i="1"/>
  <c r="H44" i="1" l="1"/>
  <c r="G44" i="1"/>
  <c r="I44" i="1"/>
  <c r="B49" i="1"/>
  <c r="D42" i="1"/>
  <c r="AD41" i="1"/>
  <c r="K44" i="1"/>
  <c r="M44" i="1" s="1"/>
  <c r="L44" i="1"/>
  <c r="M6" i="1"/>
  <c r="F9" i="1"/>
  <c r="U8" i="1"/>
  <c r="B14" i="1"/>
  <c r="B16" i="1"/>
  <c r="B18" i="1"/>
  <c r="M14" i="1"/>
  <c r="U14" i="1"/>
  <c r="J16" i="1"/>
  <c r="J18" i="1"/>
  <c r="U16" i="1"/>
  <c r="E17" i="1"/>
  <c r="M25" i="1"/>
  <c r="U25" i="1"/>
  <c r="F28" i="1"/>
  <c r="G28" i="1" s="1"/>
  <c r="J28" i="1"/>
  <c r="I31" i="1"/>
  <c r="Q31" i="1"/>
  <c r="M32" i="1"/>
  <c r="U32" i="1"/>
  <c r="U33" i="1"/>
  <c r="U34" i="1"/>
  <c r="V41" i="1"/>
  <c r="B44" i="1"/>
  <c r="D44" i="1" s="1"/>
  <c r="V44" i="1" s="1"/>
  <c r="F43" i="1"/>
  <c r="C43" i="1"/>
  <c r="E43" i="1" s="1"/>
  <c r="I47" i="1"/>
  <c r="J56" i="1"/>
  <c r="D43" i="1"/>
  <c r="B55" i="1"/>
  <c r="F56" i="1"/>
  <c r="H56" i="1" s="1"/>
  <c r="I56" i="1" s="1"/>
  <c r="I6" i="1"/>
  <c r="Q6" i="1"/>
  <c r="F8" i="1"/>
  <c r="F10" i="1"/>
  <c r="H10" i="1" s="1"/>
  <c r="Q8" i="1"/>
  <c r="N10" i="1"/>
  <c r="B15" i="1"/>
  <c r="Q14" i="1"/>
  <c r="Y14" i="1"/>
  <c r="J17" i="1"/>
  <c r="Y16" i="1"/>
  <c r="R18" i="1"/>
  <c r="I25" i="1"/>
  <c r="AD25" i="1" s="1"/>
  <c r="Q25" i="1"/>
  <c r="F27" i="1"/>
  <c r="M31" i="1"/>
  <c r="U31" i="1"/>
  <c r="Q32" i="1"/>
  <c r="J34" i="1"/>
  <c r="Z41" i="1"/>
  <c r="C42" i="1"/>
  <c r="Z42" i="1" s="1"/>
  <c r="M48" i="1"/>
  <c r="J50" i="1"/>
  <c r="L50" i="1" s="1"/>
  <c r="I53" i="1"/>
  <c r="Q53" i="1"/>
  <c r="M54" i="1"/>
  <c r="U54" i="1"/>
  <c r="U56" i="1"/>
  <c r="B61" i="1"/>
  <c r="F62" i="1"/>
  <c r="J62" i="1"/>
  <c r="I59" i="1"/>
  <c r="Q59" i="1"/>
  <c r="M60" i="1"/>
  <c r="U61" i="1"/>
  <c r="AD48" i="1"/>
  <c r="G43" i="1"/>
  <c r="I43" i="1" s="1"/>
  <c r="H43" i="1"/>
  <c r="Z43" i="1"/>
  <c r="C44" i="1"/>
  <c r="H49" i="1"/>
  <c r="G49" i="1"/>
  <c r="I49" i="1" s="1"/>
  <c r="V47" i="1"/>
  <c r="Q47" i="1"/>
  <c r="Z47" i="1"/>
  <c r="C27" i="1"/>
  <c r="E27" i="1" s="1"/>
  <c r="D27" i="1"/>
  <c r="L28" i="1"/>
  <c r="K28" i="1"/>
  <c r="C9" i="1"/>
  <c r="E9" i="1" s="1"/>
  <c r="D9" i="1"/>
  <c r="D28" i="1"/>
  <c r="C28" i="1"/>
  <c r="V25" i="1"/>
  <c r="H62" i="1"/>
  <c r="G62" i="1"/>
  <c r="I62" i="1" s="1"/>
  <c r="D61" i="1"/>
  <c r="C61" i="1"/>
  <c r="G27" i="1"/>
  <c r="H27" i="1"/>
  <c r="G16" i="1"/>
  <c r="I16" i="1" s="1"/>
  <c r="H16" i="1"/>
  <c r="P10" i="1"/>
  <c r="O10" i="1"/>
  <c r="Q10" i="1" s="1"/>
  <c r="C60" i="1"/>
  <c r="E60" i="1" s="1"/>
  <c r="AD60" i="1" s="1"/>
  <c r="D16" i="1"/>
  <c r="C16" i="1"/>
  <c r="E16" i="1" s="1"/>
  <c r="H15" i="1"/>
  <c r="G15" i="1"/>
  <c r="I15" i="1" s="1"/>
  <c r="Z59" i="1"/>
  <c r="AD59" i="1"/>
  <c r="H8" i="1"/>
  <c r="G8" i="1"/>
  <c r="I8" i="1" s="1"/>
  <c r="M7" i="1"/>
  <c r="U6" i="1"/>
  <c r="L9" i="1"/>
  <c r="K9" i="1"/>
  <c r="M9" i="1" s="1"/>
  <c r="D7" i="1"/>
  <c r="C7" i="1"/>
  <c r="V7" i="1" s="1"/>
  <c r="G18" i="1"/>
  <c r="H18" i="1"/>
  <c r="O17" i="1"/>
  <c r="P17" i="1"/>
  <c r="P18" i="1"/>
  <c r="O18" i="1"/>
  <c r="Q18" i="1" s="1"/>
  <c r="G56" i="1"/>
  <c r="C55" i="1"/>
  <c r="D55" i="1"/>
  <c r="E55" i="1" s="1"/>
  <c r="D33" i="1"/>
  <c r="C33" i="1"/>
  <c r="D14" i="1"/>
  <c r="C14" i="1"/>
  <c r="Z14" i="1" s="1"/>
  <c r="E14" i="1"/>
  <c r="AE14" i="1" s="1"/>
  <c r="H34" i="1"/>
  <c r="G34" i="1"/>
  <c r="I34" i="1" s="1"/>
  <c r="L56" i="1"/>
  <c r="K56" i="1"/>
  <c r="M56" i="1" s="1"/>
  <c r="L17" i="1"/>
  <c r="K17" i="1"/>
  <c r="M17" i="1"/>
  <c r="C32" i="1"/>
  <c r="E32" i="1" s="1"/>
  <c r="AD32" i="1" s="1"/>
  <c r="AD13" i="1"/>
  <c r="AE13" i="1"/>
  <c r="Z13" i="1"/>
  <c r="K16" i="1"/>
  <c r="L16" i="1"/>
  <c r="D56" i="1"/>
  <c r="C56" i="1"/>
  <c r="V53" i="1"/>
  <c r="AD53" i="1"/>
  <c r="H55" i="1"/>
  <c r="G55" i="1"/>
  <c r="I55" i="1" s="1"/>
  <c r="G17" i="1"/>
  <c r="I17" i="1" s="1"/>
  <c r="H17" i="1"/>
  <c r="B34" i="1"/>
  <c r="V31" i="1"/>
  <c r="AD31" i="1"/>
  <c r="Z6" i="1"/>
  <c r="AD6" i="1"/>
  <c r="Z48" i="1"/>
  <c r="V48" i="1"/>
  <c r="Z31" i="1"/>
  <c r="Z25" i="1"/>
  <c r="Z53" i="1"/>
  <c r="V59" i="1"/>
  <c r="G9" i="1"/>
  <c r="I9" i="1" s="1"/>
  <c r="C15" i="1"/>
  <c r="E15" i="1" s="1"/>
  <c r="K18" i="1"/>
  <c r="C26" i="1"/>
  <c r="E26" i="1" s="1"/>
  <c r="AD26" i="1" s="1"/>
  <c r="C54" i="1"/>
  <c r="E54" i="1" s="1"/>
  <c r="AD54" i="1" s="1"/>
  <c r="V6" i="1"/>
  <c r="D8" i="1"/>
  <c r="E8" i="1" s="1"/>
  <c r="H9" i="1"/>
  <c r="C10" i="1"/>
  <c r="K10" i="1"/>
  <c r="M10" i="1" s="1"/>
  <c r="D15" i="1"/>
  <c r="D18" i="1"/>
  <c r="L18" i="1"/>
  <c r="T18" i="1"/>
  <c r="D26" i="1"/>
  <c r="G33" i="1"/>
  <c r="K34" i="1"/>
  <c r="C49" i="1"/>
  <c r="G50" i="1"/>
  <c r="I50" i="1" s="1"/>
  <c r="D54" i="1"/>
  <c r="G61" i="1"/>
  <c r="C62" i="1"/>
  <c r="K62" i="1"/>
  <c r="L10" i="1"/>
  <c r="H33" i="1"/>
  <c r="L34" i="1"/>
  <c r="D49" i="1"/>
  <c r="H50" i="1"/>
  <c r="H61" i="1"/>
  <c r="D62" i="1"/>
  <c r="L62" i="1"/>
  <c r="C18" i="1"/>
  <c r="E18" i="1" s="1"/>
  <c r="S18" i="1"/>
  <c r="D10" i="1"/>
  <c r="E10" i="1" s="1"/>
  <c r="V42" i="1"/>
  <c r="V43" i="1" l="1"/>
  <c r="AD43" i="1"/>
  <c r="E42" i="1"/>
  <c r="AD42" i="1" s="1"/>
  <c r="M28" i="1"/>
  <c r="E62" i="1"/>
  <c r="AD62" i="1" s="1"/>
  <c r="M34" i="1"/>
  <c r="Q17" i="1"/>
  <c r="I33" i="1"/>
  <c r="AD14" i="1"/>
  <c r="Z32" i="1"/>
  <c r="I27" i="1"/>
  <c r="G10" i="1"/>
  <c r="I10" i="1" s="1"/>
  <c r="H28" i="1"/>
  <c r="V28" i="1" s="1"/>
  <c r="K50" i="1"/>
  <c r="M50" i="1" s="1"/>
  <c r="AD50" i="1" s="1"/>
  <c r="U18" i="1"/>
  <c r="M62" i="1"/>
  <c r="M18" i="1"/>
  <c r="AE18" i="1" s="1"/>
  <c r="Z7" i="1"/>
  <c r="Z27" i="1"/>
  <c r="M16" i="1"/>
  <c r="AE16" i="1" s="1"/>
  <c r="E33" i="1"/>
  <c r="AD33" i="1" s="1"/>
  <c r="I18" i="1"/>
  <c r="E61" i="1"/>
  <c r="AD47" i="1"/>
  <c r="Z44" i="1"/>
  <c r="E44" i="1"/>
  <c r="AD44" i="1" s="1"/>
  <c r="E49" i="1"/>
  <c r="AD49" i="1" s="1"/>
  <c r="AD27" i="1"/>
  <c r="I28" i="1"/>
  <c r="E28" i="1"/>
  <c r="AD9" i="1"/>
  <c r="V27" i="1"/>
  <c r="AD16" i="1"/>
  <c r="AD10" i="1"/>
  <c r="V60" i="1"/>
  <c r="Z60" i="1"/>
  <c r="AE15" i="1"/>
  <c r="Z8" i="1"/>
  <c r="AD8" i="1"/>
  <c r="V8" i="1"/>
  <c r="V61" i="1"/>
  <c r="Z61" i="1"/>
  <c r="I61" i="1"/>
  <c r="AD61" i="1" s="1"/>
  <c r="V9" i="1"/>
  <c r="E7" i="1"/>
  <c r="AD7" i="1" s="1"/>
  <c r="AD17" i="1"/>
  <c r="AD55" i="1"/>
  <c r="Z56" i="1"/>
  <c r="AE17" i="1"/>
  <c r="V32" i="1"/>
  <c r="Z16" i="1"/>
  <c r="V56" i="1"/>
  <c r="E56" i="1"/>
  <c r="AD56" i="1" s="1"/>
  <c r="V55" i="1"/>
  <c r="Z55" i="1"/>
  <c r="Z17" i="1"/>
  <c r="D34" i="1"/>
  <c r="C34" i="1"/>
  <c r="E34" i="1" s="1"/>
  <c r="V33" i="1"/>
  <c r="Z33" i="1"/>
  <c r="Z62" i="1"/>
  <c r="V62" i="1"/>
  <c r="Z10" i="1"/>
  <c r="V10" i="1"/>
  <c r="AD15" i="1"/>
  <c r="Z15" i="1"/>
  <c r="Z9" i="1"/>
  <c r="AD18" i="1"/>
  <c r="Z18" i="1"/>
  <c r="Z49" i="1"/>
  <c r="V49" i="1"/>
  <c r="V54" i="1"/>
  <c r="Z54" i="1"/>
  <c r="V26" i="1"/>
  <c r="Z26" i="1"/>
  <c r="Z28" i="1" l="1"/>
  <c r="Z50" i="1"/>
  <c r="V50" i="1"/>
  <c r="AD34" i="1"/>
  <c r="AD28" i="1"/>
  <c r="Z34" i="1"/>
  <c r="V34" i="1"/>
</calcChain>
</file>

<file path=xl/sharedStrings.xml><?xml version="1.0" encoding="utf-8"?>
<sst xmlns="http://schemas.openxmlformats.org/spreadsheetml/2006/main" count="213" uniqueCount="114">
  <si>
    <t>Íslandsmót 2023</t>
  </si>
  <si>
    <t>6.fl. ka. Yngri</t>
  </si>
  <si>
    <t>14. - 16. okt</t>
  </si>
  <si>
    <t>Styrkleiki 1 - riðill A</t>
  </si>
  <si>
    <t>mörk</t>
  </si>
  <si>
    <t>nettó</t>
  </si>
  <si>
    <t>stig</t>
  </si>
  <si>
    <t>sæti</t>
  </si>
  <si>
    <t>HK Digranes 1</t>
  </si>
  <si>
    <t>KA 1</t>
  </si>
  <si>
    <t>FH 1</t>
  </si>
  <si>
    <t>Afturelding 1</t>
  </si>
  <si>
    <t>Selfoss 1</t>
  </si>
  <si>
    <t>Styrkleiki 1 - riðill B</t>
  </si>
  <si>
    <t>ÍR 1</t>
  </si>
  <si>
    <t>Haukar 1</t>
  </si>
  <si>
    <t>Grótta 1</t>
  </si>
  <si>
    <t>HK Kór 1</t>
  </si>
  <si>
    <t>Valur 1</t>
  </si>
  <si>
    <t>Stjarnan 1</t>
  </si>
  <si>
    <t>Styrkleiki 2 - Riðill A</t>
  </si>
  <si>
    <t>Aukaleikur</t>
  </si>
  <si>
    <t>KA 2</t>
  </si>
  <si>
    <t>Grótta 2</t>
  </si>
  <si>
    <t>Haukar 2</t>
  </si>
  <si>
    <t>Víkingur S</t>
  </si>
  <si>
    <t>Styrkleiki 2 - Riðill B</t>
  </si>
  <si>
    <t>Fylkir 1</t>
  </si>
  <si>
    <t>ÍR 2</t>
  </si>
  <si>
    <t>Víkingur F 1</t>
  </si>
  <si>
    <t>ÍBV 1</t>
  </si>
  <si>
    <t>Styrkleiki 3 - Riðill A</t>
  </si>
  <si>
    <t>Valur 2</t>
  </si>
  <si>
    <t>HK Digranes 2</t>
  </si>
  <si>
    <t>Fylkir 2</t>
  </si>
  <si>
    <t>HK Kór 3</t>
  </si>
  <si>
    <t>Styrkleiki 3 - Riðill B</t>
  </si>
  <si>
    <t>Stjarnan 2</t>
  </si>
  <si>
    <t>HK Kór 2</t>
  </si>
  <si>
    <t>Afturelding 2</t>
  </si>
  <si>
    <t>Víkingur F 3</t>
  </si>
  <si>
    <t>Styrkleiki 3 - Riðill C</t>
  </si>
  <si>
    <t>Haukar 3</t>
  </si>
  <si>
    <t>ÍBV 3</t>
  </si>
  <si>
    <t>Grótta 3</t>
  </si>
  <si>
    <t>Fjölnir</t>
  </si>
  <si>
    <t>Styrkleiki 3 - Riðill D</t>
  </si>
  <si>
    <t>FH 2</t>
  </si>
  <si>
    <t>KA 3</t>
  </si>
  <si>
    <t>Fram</t>
  </si>
  <si>
    <t>Selfoss 2</t>
  </si>
  <si>
    <t>10-10</t>
  </si>
  <si>
    <t>7-10</t>
  </si>
  <si>
    <t>11-4</t>
  </si>
  <si>
    <t>5-4</t>
  </si>
  <si>
    <t>7-8</t>
  </si>
  <si>
    <t>11-9</t>
  </si>
  <si>
    <t>5-10</t>
  </si>
  <si>
    <t>8-3</t>
  </si>
  <si>
    <t>4-11</t>
  </si>
  <si>
    <t>1-8</t>
  </si>
  <si>
    <t>12-14</t>
  </si>
  <si>
    <t>8-4</t>
  </si>
  <si>
    <t>6-7</t>
  </si>
  <si>
    <t>10-3</t>
  </si>
  <si>
    <t>10-13</t>
  </si>
  <si>
    <t>13-10</t>
  </si>
  <si>
    <t>6-8</t>
  </si>
  <si>
    <t>8-6</t>
  </si>
  <si>
    <t>10-7</t>
  </si>
  <si>
    <t>10-5</t>
  </si>
  <si>
    <t>9-5</t>
  </si>
  <si>
    <t>5-9</t>
  </si>
  <si>
    <t>13-11</t>
  </si>
  <si>
    <t>1</t>
  </si>
  <si>
    <t>2</t>
  </si>
  <si>
    <t>3</t>
  </si>
  <si>
    <t>4</t>
  </si>
  <si>
    <t>14-11</t>
  </si>
  <si>
    <t>10-9</t>
  </si>
  <si>
    <t>3-10</t>
  </si>
  <si>
    <t>9-6</t>
  </si>
  <si>
    <t>5-6</t>
  </si>
  <si>
    <t>13-6</t>
  </si>
  <si>
    <t>10-6</t>
  </si>
  <si>
    <t>14-7</t>
  </si>
  <si>
    <t>11-6</t>
  </si>
  <si>
    <t>6-13</t>
  </si>
  <si>
    <t>11-5</t>
  </si>
  <si>
    <t>4-5</t>
  </si>
  <si>
    <t>11-10</t>
  </si>
  <si>
    <t>12-5</t>
  </si>
  <si>
    <t>5-12</t>
  </si>
  <si>
    <t>6-3</t>
  </si>
  <si>
    <t>8-1</t>
  </si>
  <si>
    <t>11-7</t>
  </si>
  <si>
    <t>7-13</t>
  </si>
  <si>
    <t>5</t>
  </si>
  <si>
    <t>6</t>
  </si>
  <si>
    <t>13-9</t>
  </si>
  <si>
    <t>9-13</t>
  </si>
  <si>
    <t>7-6</t>
  </si>
  <si>
    <t>7-4</t>
  </si>
  <si>
    <t>6-6</t>
  </si>
  <si>
    <t>4-8</t>
  </si>
  <si>
    <t>3-6</t>
  </si>
  <si>
    <t>3-4</t>
  </si>
  <si>
    <t>10-11</t>
  </si>
  <si>
    <t>8-11</t>
  </si>
  <si>
    <t>2-3</t>
  </si>
  <si>
    <t>7-5</t>
  </si>
  <si>
    <t>5-7</t>
  </si>
  <si>
    <t>9-9</t>
  </si>
  <si>
    <t>6-10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</si>
</sst>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2" fillId="0" borderId="0" xfId="1" applyFont="1"/>
    <xf numFmtId="0" fontId="3" fillId="2" borderId="0" xfId="2" applyFont="1" applyFill="1" applyAlignment="1">
      <alignment horizontal="center"/>
    </xf>
    <xf numFmtId="0" fontId="1" fillId="2" borderId="0" xfId="2" applyFill="1"/>
    <xf numFmtId="0" fontId="1" fillId="0" borderId="0" xfId="2"/>
    <xf numFmtId="0" fontId="4" fillId="0" borderId="1" xfId="2" applyFont="1" applyBorder="1"/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5" fillId="2" borderId="0" xfId="2" applyFont="1" applyFill="1" applyAlignment="1">
      <alignment horizontal="center"/>
    </xf>
    <xf numFmtId="0" fontId="4" fillId="0" borderId="0" xfId="2" applyFont="1"/>
    <xf numFmtId="0" fontId="4" fillId="3" borderId="5" xfId="2" applyFont="1" applyFill="1" applyBorder="1" applyAlignment="1">
      <alignment horizontal="right"/>
    </xf>
    <xf numFmtId="49" fontId="4" fillId="4" borderId="6" xfId="2" applyNumberFormat="1" applyFont="1" applyFill="1" applyBorder="1" applyAlignment="1">
      <alignment horizontal="center"/>
    </xf>
    <xf numFmtId="0" fontId="4" fillId="2" borderId="6" xfId="2" applyFont="1" applyFill="1" applyBorder="1"/>
    <xf numFmtId="49" fontId="4" fillId="2" borderId="6" xfId="2" applyNumberFormat="1" applyFont="1" applyFill="1" applyBorder="1" applyAlignment="1">
      <alignment horizontal="center"/>
    </xf>
    <xf numFmtId="49" fontId="4" fillId="2" borderId="7" xfId="2" applyNumberFormat="1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/>
    </xf>
    <xf numFmtId="0" fontId="4" fillId="2" borderId="8" xfId="2" applyFont="1" applyFill="1" applyBorder="1" applyAlignment="1">
      <alignment horizontal="center"/>
    </xf>
    <xf numFmtId="49" fontId="4" fillId="2" borderId="9" xfId="2" applyNumberFormat="1" applyFont="1" applyFill="1" applyBorder="1" applyAlignment="1">
      <alignment horizontal="center"/>
    </xf>
    <xf numFmtId="49" fontId="4" fillId="2" borderId="0" xfId="2" applyNumberFormat="1" applyFont="1" applyFill="1" applyAlignment="1">
      <alignment horizontal="center"/>
    </xf>
    <xf numFmtId="0" fontId="4" fillId="3" borderId="10" xfId="2" applyFont="1" applyFill="1" applyBorder="1" applyAlignment="1">
      <alignment horizontal="right"/>
    </xf>
    <xf numFmtId="49" fontId="4" fillId="2" borderId="11" xfId="2" applyNumberFormat="1" applyFont="1" applyFill="1" applyBorder="1" applyAlignment="1">
      <alignment horizontal="center"/>
    </xf>
    <xf numFmtId="0" fontId="4" fillId="2" borderId="11" xfId="2" applyFont="1" applyFill="1" applyBorder="1"/>
    <xf numFmtId="0" fontId="4" fillId="2" borderId="11" xfId="2" applyFont="1" applyFill="1" applyBorder="1" applyAlignment="1">
      <alignment horizontal="center"/>
    </xf>
    <xf numFmtId="49" fontId="4" fillId="4" borderId="12" xfId="2" applyNumberFormat="1" applyFont="1" applyFill="1" applyBorder="1" applyAlignment="1">
      <alignment horizontal="center"/>
    </xf>
    <xf numFmtId="0" fontId="4" fillId="2" borderId="13" xfId="2" applyFont="1" applyFill="1" applyBorder="1" applyAlignment="1">
      <alignment horizontal="center"/>
    </xf>
    <xf numFmtId="49" fontId="4" fillId="2" borderId="14" xfId="2" applyNumberFormat="1" applyFont="1" applyFill="1" applyBorder="1" applyAlignment="1">
      <alignment horizontal="center"/>
    </xf>
    <xf numFmtId="0" fontId="4" fillId="5" borderId="5" xfId="2" applyFont="1" applyFill="1" applyBorder="1" applyAlignment="1">
      <alignment horizontal="right"/>
    </xf>
    <xf numFmtId="49" fontId="4" fillId="4" borderId="7" xfId="2" applyNumberFormat="1" applyFont="1" applyFill="1" applyBorder="1" applyAlignment="1">
      <alignment horizontal="center"/>
    </xf>
    <xf numFmtId="0" fontId="4" fillId="5" borderId="10" xfId="2" applyFont="1" applyFill="1" applyBorder="1" applyAlignment="1">
      <alignment horizontal="right"/>
    </xf>
    <xf numFmtId="0" fontId="4" fillId="6" borderId="5" xfId="2" applyFont="1" applyFill="1" applyBorder="1" applyAlignment="1">
      <alignment horizontal="right"/>
    </xf>
    <xf numFmtId="0" fontId="4" fillId="6" borderId="10" xfId="2" applyFont="1" applyFill="1" applyBorder="1" applyAlignment="1">
      <alignment horizontal="right"/>
    </xf>
    <xf numFmtId="49" fontId="4" fillId="4" borderId="11" xfId="2" applyNumberFormat="1" applyFont="1" applyFill="1" applyBorder="1" applyAlignment="1">
      <alignment horizontal="center"/>
    </xf>
    <xf numFmtId="49" fontId="4" fillId="2" borderId="12" xfId="2" applyNumberFormat="1" applyFont="1" applyFill="1" applyBorder="1" applyAlignment="1">
      <alignment horizontal="center"/>
    </xf>
    <xf numFmtId="0" fontId="4" fillId="7" borderId="5" xfId="2" applyFont="1" applyFill="1" applyBorder="1" applyAlignment="1">
      <alignment horizontal="right"/>
    </xf>
    <xf numFmtId="0" fontId="4" fillId="7" borderId="10" xfId="2" applyFont="1" applyFill="1" applyBorder="1" applyAlignment="1">
      <alignment horizontal="right"/>
    </xf>
    <xf numFmtId="0" fontId="4" fillId="8" borderId="5" xfId="2" applyFont="1" applyFill="1" applyBorder="1" applyAlignment="1">
      <alignment horizontal="right"/>
    </xf>
    <xf numFmtId="0" fontId="4" fillId="8" borderId="10" xfId="2" applyFont="1" applyFill="1" applyBorder="1" applyAlignment="1">
      <alignment horizontal="right"/>
    </xf>
    <xf numFmtId="0" fontId="4" fillId="9" borderId="5" xfId="2" applyFont="1" applyFill="1" applyBorder="1" applyAlignment="1">
      <alignment horizontal="right"/>
    </xf>
    <xf numFmtId="0" fontId="4" fillId="9" borderId="10" xfId="2" applyFont="1" applyFill="1" applyBorder="1" applyAlignment="1">
      <alignment horizontal="right"/>
    </xf>
    <xf numFmtId="0" fontId="4" fillId="10" borderId="5" xfId="2" applyFont="1" applyFill="1" applyBorder="1" applyAlignment="1">
      <alignment horizontal="right"/>
    </xf>
    <xf numFmtId="0" fontId="4" fillId="10" borderId="10" xfId="2" applyFont="1" applyFill="1" applyBorder="1" applyAlignment="1">
      <alignment horizontal="right"/>
    </xf>
    <xf numFmtId="0" fontId="4" fillId="11" borderId="5" xfId="2" applyFont="1" applyFill="1" applyBorder="1" applyAlignment="1">
      <alignment horizontal="right"/>
    </xf>
    <xf numFmtId="0" fontId="4" fillId="11" borderId="10" xfId="2" applyFont="1" applyFill="1" applyBorder="1" applyAlignment="1">
      <alignment horizontal="right"/>
    </xf>
    <xf numFmtId="0" fontId="1" fillId="0" borderId="0" xfId="2" applyAlignment="1">
      <alignment horizontal="center"/>
    </xf>
    <xf numFmtId="16" fontId="5" fillId="2" borderId="0" xfId="2" applyNumberFormat="1" applyFont="1" applyFill="1" applyAlignment="1">
      <alignment horizontal="center"/>
    </xf>
    <xf numFmtId="49" fontId="4" fillId="12" borderId="6" xfId="2" applyNumberFormat="1" applyFont="1" applyFill="1" applyBorder="1" applyAlignment="1">
      <alignment horizontal="center"/>
    </xf>
    <xf numFmtId="15" fontId="2" fillId="0" borderId="0" xfId="1" applyNumberFormat="1" applyFont="1" applyAlignment="1">
      <alignment horizontal="left"/>
    </xf>
    <xf numFmtId="0" fontId="2" fillId="0" borderId="0" xfId="1" applyFont="1" applyAlignment="1">
      <alignment horizontal="left"/>
    </xf>
    <xf numFmtId="0" fontId="3" fillId="2" borderId="0" xfId="2" applyFont="1" applyFill="1" applyAlignment="1">
      <alignment horizontal="center"/>
    </xf>
  </cellXfs>
  <cellStyles count="3">
    <cellStyle name="Normal" xfId="0" builtinId="0"/>
    <cellStyle name="Normal 10 2" xfId="1" xr:uid="{62518082-B8C4-4960-BBE3-8D64AA722B78}"/>
    <cellStyle name="Normal 2" xfId="2" xr:uid="{9274C083-3E51-4297-AC6C-9CDAC6BF88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400051</xdr:colOff>
      <xdr:row>0</xdr:row>
      <xdr:rowOff>57150</xdr:rowOff>
    </xdr:from>
    <xdr:ext cx="645374" cy="923925"/>
    <xdr:pic>
      <xdr:nvPicPr>
        <xdr:cNvPr id="2" name="Picture 1" descr="http://www.ir.is/Media/originals/4caddff0a4b877b.jpg">
          <a:extLst>
            <a:ext uri="{FF2B5EF4-FFF2-40B4-BE49-F238E27FC236}">
              <a16:creationId xmlns:a16="http://schemas.microsoft.com/office/drawing/2014/main" id="{B5E48DD3-782D-4481-BD5C-672FD39C4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6" y="57150"/>
          <a:ext cx="645374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400051</xdr:colOff>
      <xdr:row>19</xdr:row>
      <xdr:rowOff>57150</xdr:rowOff>
    </xdr:from>
    <xdr:ext cx="645374" cy="923925"/>
    <xdr:pic>
      <xdr:nvPicPr>
        <xdr:cNvPr id="3" name="Picture 2" descr="http://www.ir.is/Media/originals/4caddff0a4b877b.jpg">
          <a:extLst>
            <a:ext uri="{FF2B5EF4-FFF2-40B4-BE49-F238E27FC236}">
              <a16:creationId xmlns:a16="http://schemas.microsoft.com/office/drawing/2014/main" id="{DFDE3909-9A82-4C87-B682-1872E9333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6" y="4867275"/>
          <a:ext cx="645374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400051</xdr:colOff>
      <xdr:row>35</xdr:row>
      <xdr:rowOff>57150</xdr:rowOff>
    </xdr:from>
    <xdr:ext cx="645374" cy="923925"/>
    <xdr:pic>
      <xdr:nvPicPr>
        <xdr:cNvPr id="4" name="Picture 3" descr="http://www.ir.is/Media/originals/4caddff0a4b877b.jpg">
          <a:extLst>
            <a:ext uri="{FF2B5EF4-FFF2-40B4-BE49-F238E27FC236}">
              <a16:creationId xmlns:a16="http://schemas.microsoft.com/office/drawing/2014/main" id="{DB3E460B-888F-43F4-85C4-62E737ABA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6" y="8963025"/>
          <a:ext cx="645374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6C95B-9DEA-4FAF-A75F-29822559CD7B}">
  <sheetPr codeName="Sheet6"/>
  <dimension ref="A1:AI67"/>
  <sheetViews>
    <sheetView showGridLines="0" tabSelected="1" topLeftCell="A32" zoomScale="106" workbookViewId="0">
      <selection activeCell="AG45" sqref="AG45"/>
    </sheetView>
  </sheetViews>
  <sheetFormatPr defaultColWidth="9.140625" defaultRowHeight="12.75" x14ac:dyDescent="0.2"/>
  <cols>
    <col min="1" max="1" width="16.140625" style="6" bestFit="1" customWidth="1"/>
    <col min="2" max="2" width="15.85546875" style="47" customWidth="1"/>
    <col min="3" max="5" width="2.42578125" style="6" hidden="1" customWidth="1"/>
    <col min="6" max="6" width="15.85546875" style="6" customWidth="1"/>
    <col min="7" max="9" width="2.42578125" style="6" hidden="1" customWidth="1"/>
    <col min="10" max="10" width="15.85546875" style="6" customWidth="1"/>
    <col min="11" max="13" width="2.42578125" style="6" hidden="1" customWidth="1"/>
    <col min="14" max="14" width="15.85546875" style="6" customWidth="1"/>
    <col min="15" max="17" width="2.42578125" style="6" hidden="1" customWidth="1"/>
    <col min="18" max="18" width="14.85546875" style="6" customWidth="1"/>
    <col min="19" max="21" width="2.42578125" style="6" hidden="1" customWidth="1"/>
    <col min="22" max="22" width="14.85546875" style="6" customWidth="1"/>
    <col min="23" max="25" width="2.42578125" style="6" hidden="1" customWidth="1"/>
    <col min="26" max="26" width="9.140625" style="6"/>
    <col min="27" max="29" width="2.42578125" style="6" hidden="1" customWidth="1"/>
    <col min="30" max="16384" width="9.140625" style="6"/>
  </cols>
  <sheetData>
    <row r="1" spans="1:35" s="2" customFormat="1" ht="26.25" x14ac:dyDescent="0.4">
      <c r="A1" s="51" t="s">
        <v>0</v>
      </c>
      <c r="B1" s="51"/>
      <c r="C1" s="51"/>
      <c r="D1" s="1"/>
      <c r="J1" s="3" t="s">
        <v>1</v>
      </c>
    </row>
    <row r="2" spans="1:35" s="2" customFormat="1" ht="26.25" x14ac:dyDescent="0.4">
      <c r="A2" s="50"/>
      <c r="B2" s="50"/>
      <c r="C2" s="50"/>
      <c r="D2" s="1"/>
      <c r="J2" s="3" t="s">
        <v>2</v>
      </c>
    </row>
    <row r="3" spans="1:35" s="2" customFormat="1" ht="26.25" x14ac:dyDescent="0.4">
      <c r="D3" s="1"/>
      <c r="J3" s="3"/>
    </row>
    <row r="4" spans="1:35" ht="18.75" customHeight="1" thickBot="1" x14ac:dyDescent="0.3">
      <c r="A4" s="52" t="s">
        <v>3</v>
      </c>
      <c r="B4" s="52"/>
      <c r="C4" s="52"/>
      <c r="D4" s="52"/>
      <c r="E4" s="52"/>
      <c r="F4" s="52"/>
      <c r="G4" s="52"/>
      <c r="H4" s="52"/>
      <c r="I4" s="52"/>
      <c r="J4" s="52"/>
      <c r="K4" s="4"/>
      <c r="L4" s="4"/>
      <c r="M4" s="4"/>
      <c r="N4" s="5"/>
      <c r="O4" s="4"/>
      <c r="P4" s="4"/>
      <c r="Q4" s="4"/>
      <c r="R4" s="5"/>
      <c r="S4" s="4"/>
      <c r="T4" s="4"/>
      <c r="U4" s="4"/>
      <c r="Z4" s="5"/>
      <c r="AA4" s="5"/>
    </row>
    <row r="5" spans="1:35" s="13" customFormat="1" ht="18.75" customHeight="1" x14ac:dyDescent="0.25">
      <c r="A5" s="7"/>
      <c r="B5" s="8" t="str">
        <f>A6</f>
        <v>HK Digranes 1</v>
      </c>
      <c r="C5" s="8"/>
      <c r="D5" s="8"/>
      <c r="E5" s="8"/>
      <c r="F5" s="8" t="str">
        <f>A7</f>
        <v>KA 1</v>
      </c>
      <c r="G5" s="8"/>
      <c r="H5" s="8"/>
      <c r="I5" s="8"/>
      <c r="J5" s="8" t="str">
        <f>A8</f>
        <v>FH 1</v>
      </c>
      <c r="K5" s="8"/>
      <c r="L5" s="8"/>
      <c r="M5" s="8"/>
      <c r="N5" s="8" t="str">
        <f>A9</f>
        <v>Afturelding 1</v>
      </c>
      <c r="O5" s="8"/>
      <c r="P5" s="8"/>
      <c r="Q5" s="8"/>
      <c r="R5" s="9" t="str">
        <f>A10</f>
        <v>Selfoss 1</v>
      </c>
      <c r="S5" s="8"/>
      <c r="T5" s="8"/>
      <c r="U5" s="9"/>
      <c r="V5" s="10" t="s">
        <v>4</v>
      </c>
      <c r="W5" s="8"/>
      <c r="X5" s="8"/>
      <c r="Y5" s="9"/>
      <c r="Z5" s="10" t="s">
        <v>5</v>
      </c>
      <c r="AA5" s="8"/>
      <c r="AB5" s="8"/>
      <c r="AC5" s="9"/>
      <c r="AD5" s="10" t="s">
        <v>6</v>
      </c>
      <c r="AE5" s="11" t="s">
        <v>7</v>
      </c>
      <c r="AF5" s="12"/>
      <c r="AG5" s="12"/>
      <c r="AH5" s="12"/>
      <c r="AI5" s="48"/>
    </row>
    <row r="6" spans="1:35" s="13" customFormat="1" ht="18.75" customHeight="1" x14ac:dyDescent="0.2">
      <c r="A6" s="14" t="s">
        <v>8</v>
      </c>
      <c r="B6" s="15"/>
      <c r="C6" s="16">
        <f>IF(FIND("-",B6 &amp; "-")=1,0,INT(MID(B6,1,FIND("-",B6)-1)))</f>
        <v>0</v>
      </c>
      <c r="D6" s="16">
        <f>IF(FIND("-",B6 &amp; "-")=1,0,INT(MID(B6,FIND("-",B6)+1,LEN(B6))))</f>
        <v>0</v>
      </c>
      <c r="E6" s="16">
        <f>IF(B6="",0,IF(C6&gt;D6,2,IF(C6=D6,1,0)))</f>
        <v>0</v>
      </c>
      <c r="F6" s="17" t="s">
        <v>60</v>
      </c>
      <c r="G6" s="16">
        <f>IF(FIND("-",F6 &amp; "-")=1,0,INT(MID(F6,1,FIND("-",F6)-1)))</f>
        <v>1</v>
      </c>
      <c r="H6" s="16">
        <f>IF(FIND("-",F6 &amp; "-")=1,0,INT(MID(F6,FIND("-",F6)+1,LEN(F6))))</f>
        <v>8</v>
      </c>
      <c r="I6" s="16">
        <f>IF(F6="",0,IF(G6&gt;H6,2,IF(G6=H6,1,0)))</f>
        <v>0</v>
      </c>
      <c r="J6" s="17" t="s">
        <v>59</v>
      </c>
      <c r="K6" s="16">
        <f>IF(FIND("-",J6 &amp; "-")=1,0,INT(MID(J6,1,FIND("-",J6)-1)))</f>
        <v>4</v>
      </c>
      <c r="L6" s="16">
        <f>IF(FIND("-",J6 &amp; "-")=1,0,INT(MID(J6,FIND("-",J6)+1,LEN(J6))))</f>
        <v>11</v>
      </c>
      <c r="M6" s="16">
        <f>IF(J6="",0,IF(K6&gt;L6,2,IF(K6=L6,1,0)))</f>
        <v>0</v>
      </c>
      <c r="N6" s="17" t="s">
        <v>96</v>
      </c>
      <c r="O6" s="16">
        <f>IF(FIND("-",N6 &amp; "-")=1,0,INT(MID(N6,1,FIND("-",N6)-1)))</f>
        <v>7</v>
      </c>
      <c r="P6" s="16">
        <f>IF(FIND("-",N6 &amp; "-")=1,0,INT(MID(N6,FIND("-",N6)+1,LEN(N6))))</f>
        <v>13</v>
      </c>
      <c r="Q6" s="16">
        <f>IF(N6="",0,IF(O6&gt;P6,2,IF(O6=P6,1,0)))</f>
        <v>0</v>
      </c>
      <c r="R6" s="18" t="s">
        <v>80</v>
      </c>
      <c r="S6" s="16">
        <f>IF(FIND("-",R6 &amp; "-")=1,0,INT(MID(R6,1,FIND("-",R6)-1)))</f>
        <v>3</v>
      </c>
      <c r="T6" s="16">
        <f>IF(FIND("-",R6 &amp; "-")=1,0,INT(MID(R6,FIND("-",R6)+1,LEN(R6))))</f>
        <v>10</v>
      </c>
      <c r="U6" s="16">
        <f>IF(R6="",0,IF(S6&gt;T6,2,IF(S6=T6,1,0)))</f>
        <v>0</v>
      </c>
      <c r="V6" s="19" t="str">
        <f>IF(C6+G6+K6+O6+S6+W6&gt;0,CONCATENATE(C6+G6+K6+O6+S6+W6," - ",D6+H6+L6+P6+T6+X6),"")</f>
        <v>15 - 42</v>
      </c>
      <c r="W6" s="16"/>
      <c r="X6" s="16"/>
      <c r="Y6" s="16"/>
      <c r="Z6" s="20">
        <f>IF(C6+G6+K6+O6+S6+W6+AA6&gt;0,C6+G6+K6+O6+S6+W6+AA6-D6-H6-L6-P6-T6-X6-AB6,"")</f>
        <v>-27</v>
      </c>
      <c r="AA6" s="16"/>
      <c r="AB6" s="16"/>
      <c r="AC6" s="16"/>
      <c r="AD6" s="20" t="str">
        <f>IF(E6+I6+M6+Q6+U6+Y6+AC6&gt;0,E6+I6+M6+Q6+U6+Y6+AC6,"")</f>
        <v/>
      </c>
      <c r="AE6" s="21" t="s">
        <v>97</v>
      </c>
      <c r="AF6" s="22"/>
      <c r="AG6" s="22"/>
      <c r="AH6" s="22"/>
      <c r="AI6" s="22"/>
    </row>
    <row r="7" spans="1:35" s="13" customFormat="1" ht="18.75" customHeight="1" x14ac:dyDescent="0.2">
      <c r="A7" s="14" t="s">
        <v>9</v>
      </c>
      <c r="B7" s="19" t="str">
        <f>IF(F6&lt;&gt;"",CONCATENATE(H6,"-",G6),"")</f>
        <v>8-1</v>
      </c>
      <c r="C7" s="16">
        <f>IF(FIND("-",B7 &amp; "-")=1,0,INT(MID(B7,1,FIND("-",B7)-1)))</f>
        <v>8</v>
      </c>
      <c r="D7" s="16">
        <f>IF(FIND("-",B7 &amp; "-")=1,0,INT(MID(B7,FIND("-",B7)+1,LEN(B7))))</f>
        <v>1</v>
      </c>
      <c r="E7" s="16">
        <f>IF(B7="",0,IF(C7&gt;D7,2,IF(C7=D7,1,0)))</f>
        <v>2</v>
      </c>
      <c r="F7" s="15"/>
      <c r="G7" s="16">
        <f>IF(FIND("-",F7 &amp; "-")=1,0,INT(MID(F7,1,FIND("-",F7)-1)))</f>
        <v>0</v>
      </c>
      <c r="H7" s="16">
        <f>IF(FIND("-",F7 &amp; "-")=1,0,INT(MID(F7,FIND("-",F7)+1,LEN(F7))))</f>
        <v>0</v>
      </c>
      <c r="I7" s="16">
        <f>IF(F7="",0,IF(G7&gt;H7,2,IF(G7=H7,1,0)))</f>
        <v>0</v>
      </c>
      <c r="J7" s="17" t="s">
        <v>81</v>
      </c>
      <c r="K7" s="16">
        <f>IF(FIND("-",J7 &amp; "-")=1,0,INT(MID(J7,1,FIND("-",J7)-1)))</f>
        <v>9</v>
      </c>
      <c r="L7" s="16">
        <f>IF(FIND("-",J7 &amp; "-")=1,0,INT(MID(J7,FIND("-",J7)+1,LEN(J7))))</f>
        <v>6</v>
      </c>
      <c r="M7" s="16">
        <f>IF(J7="",0,IF(K7&gt;L7,2,IF(K7=L7,1,0)))</f>
        <v>2</v>
      </c>
      <c r="N7" s="17" t="s">
        <v>91</v>
      </c>
      <c r="O7" s="16">
        <f>IF(FIND("-",N7 &amp; "-")=1,0,INT(MID(N7,1,FIND("-",N7)-1)))</f>
        <v>12</v>
      </c>
      <c r="P7" s="16">
        <f>IF(FIND("-",N7 &amp; "-")=1,0,INT(MID(N7,FIND("-",N7)+1,LEN(N7))))</f>
        <v>5</v>
      </c>
      <c r="Q7" s="16">
        <f>IF(N7="",0,IF(O7&gt;P7,2,IF(O7=P7,1,0)))</f>
        <v>2</v>
      </c>
      <c r="R7" s="18" t="s">
        <v>83</v>
      </c>
      <c r="S7" s="16">
        <f>IF(FIND("-",R7 &amp; "-")=1,0,INT(MID(R7,1,FIND("-",R7)-1)))</f>
        <v>13</v>
      </c>
      <c r="T7" s="16">
        <f>IF(FIND("-",R7 &amp; "-")=1,0,INT(MID(R7,FIND("-",R7)+1,LEN(R7))))</f>
        <v>6</v>
      </c>
      <c r="U7" s="16">
        <f>IF(R7="",0,IF(S7&gt;T7,2,IF(S7=T7,1,0)))</f>
        <v>2</v>
      </c>
      <c r="V7" s="19" t="str">
        <f>IF(C7+G7+K7+O7+S7+W7&gt;0,CONCATENATE(C7+G7+K7+O7+S7+W7," - ",D7+H7+L7+P7+T7+X7),"")</f>
        <v>42 - 18</v>
      </c>
      <c r="W7" s="16"/>
      <c r="X7" s="16"/>
      <c r="Y7" s="16"/>
      <c r="Z7" s="20">
        <f>IF(C7+G7+K7+O7+S7+W7+AA7&gt;0,C7+G7+K7+O7+S7+W7+AA7-D7-H7-L7-P7-T7-X7-AB7,"")</f>
        <v>24</v>
      </c>
      <c r="AA7" s="16"/>
      <c r="AB7" s="16"/>
      <c r="AC7" s="16"/>
      <c r="AD7" s="20">
        <f>IF(E7+I7+M7+Q7+U7+Y7+AC7&gt;0,E7+I7+M7+Q7+U7+Y7+AC7,"")</f>
        <v>8</v>
      </c>
      <c r="AE7" s="21" t="s">
        <v>74</v>
      </c>
      <c r="AF7" s="22"/>
      <c r="AG7" s="22"/>
      <c r="AH7" s="22"/>
      <c r="AI7" s="22"/>
    </row>
    <row r="8" spans="1:35" s="13" customFormat="1" ht="18.75" customHeight="1" x14ac:dyDescent="0.2">
      <c r="A8" s="14" t="s">
        <v>10</v>
      </c>
      <c r="B8" s="19" t="str">
        <f>IF(J6&lt;&gt;"",CONCATENATE(L6,"-",K6),"")</f>
        <v>11-4</v>
      </c>
      <c r="C8" s="16">
        <f>IF(FIND("-",B8 &amp; "-")=1,0,INT(MID(B8,1,FIND("-",B8)-1)))</f>
        <v>11</v>
      </c>
      <c r="D8" s="16">
        <f>IF(FIND("-",B8 &amp; "-")=1,0,INT(MID(B8,FIND("-",B8)+1,LEN(B8))))</f>
        <v>4</v>
      </c>
      <c r="E8" s="16">
        <f>IF(B8="",0,IF(C8&gt;D8,2,IF(C8=D8,1,0)))</f>
        <v>2</v>
      </c>
      <c r="F8" s="19" t="str">
        <f>IF(J7&lt;&gt;"",CONCATENATE(L7,"-",K7),"")</f>
        <v>6-9</v>
      </c>
      <c r="G8" s="16">
        <f>IF(FIND("-",F8 &amp; "-")=1,0,INT(MID(F8,1,FIND("-",F8)-1)))</f>
        <v>6</v>
      </c>
      <c r="H8" s="16">
        <f>IF(FIND("-",F8 &amp; "-")=1,0,INT(MID(F8,FIND("-",F8)+1,LEN(F8))))</f>
        <v>9</v>
      </c>
      <c r="I8" s="16">
        <f>IF(F8="",0,IF(G8&gt;H8,2,IF(G8=H8,1,0)))</f>
        <v>0</v>
      </c>
      <c r="J8" s="15"/>
      <c r="K8" s="16">
        <f>IF(FIND("-",J8 &amp; "-")=1,0,INT(MID(J8,1,FIND("-",J8)-1)))</f>
        <v>0</v>
      </c>
      <c r="L8" s="16">
        <f>IF(FIND("-",J8 &amp; "-")=1,0,INT(MID(J8,FIND("-",J8)+1,LEN(J8))))</f>
        <v>0</v>
      </c>
      <c r="M8" s="16">
        <f>IF(J8="",0,IF(K8&gt;L8,2,IF(K8=L8,1,0)))</f>
        <v>0</v>
      </c>
      <c r="N8" s="17" t="s">
        <v>53</v>
      </c>
      <c r="O8" s="16">
        <f>IF(FIND("-",N8 &amp; "-")=1,0,INT(MID(N8,1,FIND("-",N8)-1)))</f>
        <v>11</v>
      </c>
      <c r="P8" s="16">
        <f>IF(FIND("-",N8 &amp; "-")=1,0,INT(MID(N8,FIND("-",N8)+1,LEN(N8))))</f>
        <v>4</v>
      </c>
      <c r="Q8" s="16">
        <f>IF(N8="",0,IF(O8&gt;P8,2,IF(O8=P8,1,0)))</f>
        <v>2</v>
      </c>
      <c r="R8" s="18" t="s">
        <v>90</v>
      </c>
      <c r="S8" s="16">
        <f>IF(FIND("-",R8 &amp; "-")=1,0,INT(MID(R8,1,FIND("-",R8)-1)))</f>
        <v>11</v>
      </c>
      <c r="T8" s="16">
        <f>IF(FIND("-",R8 &amp; "-")=1,0,INT(MID(R8,FIND("-",R8)+1,LEN(R8))))</f>
        <v>10</v>
      </c>
      <c r="U8" s="16">
        <f>IF(R8="",0,IF(S8&gt;T8,2,IF(S8=T8,1,0)))</f>
        <v>2</v>
      </c>
      <c r="V8" s="19" t="str">
        <f>IF(C8+G8+K8+O8+S8+W8&gt;0,CONCATENATE(C8+G8+K8+O8+S8+W8," - ",D8+H8+L8+P8+T8+X8),"")</f>
        <v>39 - 27</v>
      </c>
      <c r="W8" s="16"/>
      <c r="X8" s="16"/>
      <c r="Y8" s="16"/>
      <c r="Z8" s="20">
        <f>IF(C8+G8+K8+O8+S8+W8+AA8&gt;0,C8+G8+K8+O8+S8+W8+AA8-D8-H8-L8-P8-T8-X8-AB8,"")</f>
        <v>12</v>
      </c>
      <c r="AA8" s="16"/>
      <c r="AB8" s="16"/>
      <c r="AC8" s="16"/>
      <c r="AD8" s="20">
        <f>IF(E8+I8+M8+Q8+U8+Y8+AC8&gt;0,E8+I8+M8+Q8+U8+Y8+AC8,"")</f>
        <v>6</v>
      </c>
      <c r="AE8" s="21" t="s">
        <v>75</v>
      </c>
      <c r="AF8" s="22"/>
      <c r="AG8" s="22"/>
      <c r="AH8" s="22"/>
      <c r="AI8" s="22"/>
    </row>
    <row r="9" spans="1:35" s="13" customFormat="1" ht="18.75" customHeight="1" x14ac:dyDescent="0.2">
      <c r="A9" s="14" t="s">
        <v>11</v>
      </c>
      <c r="B9" s="17" t="str">
        <f>IF(N6&lt;&gt;"",CONCATENATE(P6,"-",O6),"")</f>
        <v>13-7</v>
      </c>
      <c r="C9" s="16">
        <f>IF(FIND("-",B9 &amp; "-")=1,0,INT(MID(B9,1,FIND("-",B9)-1)))</f>
        <v>13</v>
      </c>
      <c r="D9" s="16">
        <f>IF(FIND("-",B9 &amp; "-")=1,0,INT(MID(B9,FIND("-",B9)+1,LEN(B9))))</f>
        <v>7</v>
      </c>
      <c r="E9" s="16">
        <f>IF(B9="",0,IF(C9&gt;D9,2,IF(C9=D9,1,0)))</f>
        <v>2</v>
      </c>
      <c r="F9" s="19" t="str">
        <f>IF(N7&lt;&gt;"",CONCATENATE(P7,"-",O7),"")</f>
        <v>5-12</v>
      </c>
      <c r="G9" s="16">
        <f>IF(FIND("-",F9 &amp; "-")=1,0,INT(MID(F9,1,FIND("-",F9)-1)))</f>
        <v>5</v>
      </c>
      <c r="H9" s="16">
        <f>IF(FIND("-",F9 &amp; "-")=1,0,INT(MID(F9,FIND("-",F9)+1,LEN(F9))))</f>
        <v>12</v>
      </c>
      <c r="I9" s="16">
        <f>IF(F9="",0,IF(G9&gt;H9,2,IF(G9=H9,1,0)))</f>
        <v>0</v>
      </c>
      <c r="J9" s="19" t="str">
        <f>IF(N8&lt;&gt;"",CONCATENATE(P8,"-",O8),"")</f>
        <v>4-11</v>
      </c>
      <c r="K9" s="16">
        <f>IF(FIND("-",J9 &amp; "-")=1,0,INT(MID(J9,1,FIND("-",J9)-1)))</f>
        <v>4</v>
      </c>
      <c r="L9" s="16">
        <f>IF(FIND("-",J9 &amp; "-")=1,0,INT(MID(J9,FIND("-",J9)+1,LEN(J9))))</f>
        <v>11</v>
      </c>
      <c r="M9" s="16">
        <f>IF(J9="",0,IF(K9&gt;L9,2,IF(K9=L9,1,0)))</f>
        <v>0</v>
      </c>
      <c r="N9" s="15"/>
      <c r="O9" s="16">
        <f>IF(FIND("-",N9 &amp; "-")=1,0,INT(MID(N9,1,FIND("-",N9)-1)))</f>
        <v>0</v>
      </c>
      <c r="P9" s="16">
        <f>IF(FIND("-",N9 &amp; "-")=1,0,INT(MID(N9,FIND("-",N9)+1,LEN(N9))))</f>
        <v>0</v>
      </c>
      <c r="Q9" s="16">
        <f>IF(N9="",0,IF(O9&gt;P9,2,IF(O9=P9,1,0)))</f>
        <v>0</v>
      </c>
      <c r="R9" s="18" t="s">
        <v>86</v>
      </c>
      <c r="S9" s="16">
        <f>IF(FIND("-",R9 &amp; "-")=1,0,INT(MID(R9,1,FIND("-",R9)-1)))</f>
        <v>11</v>
      </c>
      <c r="T9" s="16">
        <f>IF(FIND("-",R9 &amp; "-")=1,0,INT(MID(R9,FIND("-",R9)+1,LEN(R9))))</f>
        <v>6</v>
      </c>
      <c r="U9" s="16">
        <f>IF(R9="",0,IF(S9&gt;T9,2,IF(S9=T9,1,0)))</f>
        <v>2</v>
      </c>
      <c r="V9" s="19" t="str">
        <f>IF(C9+G9+K9+O9+S9+W9&gt;0,CONCATENATE(C9+G9+K9+O9+S9+W9," - ",D9+H9+L9+P9+T9+X9),"")</f>
        <v>33 - 36</v>
      </c>
      <c r="W9" s="16"/>
      <c r="X9" s="16"/>
      <c r="Y9" s="16"/>
      <c r="Z9" s="20">
        <f>IF(C9+G9+K9+O9+S9+W9+AA9&gt;0,C9+G9+K9+O9+S9+W9+AA9-D9-H9-L9-P9-T9-X9-AB9,"")</f>
        <v>-3</v>
      </c>
      <c r="AA9" s="16"/>
      <c r="AB9" s="16"/>
      <c r="AC9" s="16"/>
      <c r="AD9" s="20">
        <f>IF(E9+I9+M9+Q9+U9+Y9+AC9&gt;0,E9+I9+M9+Q9+U9+Y9+AC9,"")</f>
        <v>4</v>
      </c>
      <c r="AE9" s="21" t="s">
        <v>76</v>
      </c>
      <c r="AF9" s="22"/>
      <c r="AG9" s="22"/>
      <c r="AH9" s="22"/>
      <c r="AI9" s="22"/>
    </row>
    <row r="10" spans="1:35" s="13" customFormat="1" ht="18.75" customHeight="1" thickBot="1" x14ac:dyDescent="0.25">
      <c r="A10" s="23" t="s">
        <v>12</v>
      </c>
      <c r="B10" s="24" t="str">
        <f>IF(R6&lt;&gt;"",CONCATENATE(T6,"-",S6),"")</f>
        <v>10-3</v>
      </c>
      <c r="C10" s="25">
        <f>IF(FIND("-",B10 &amp; "-")=1,0,INT(MID(B10,1,FIND("-",B10)-1)))</f>
        <v>10</v>
      </c>
      <c r="D10" s="25">
        <f>IF(FIND("-",B10 &amp; "-")=1,0,INT(MID(B10,FIND("-",B10)+1,LEN(B10))))</f>
        <v>3</v>
      </c>
      <c r="E10" s="25">
        <f>IF(B10="",0,IF(C10&gt;D10,2,IF(C10=D10,1,0)))</f>
        <v>2</v>
      </c>
      <c r="F10" s="26" t="str">
        <f>IF(R7&lt;&gt;"",CONCATENATE(T7,"-",S7),"")</f>
        <v>6-13</v>
      </c>
      <c r="G10" s="25">
        <f>IF(FIND("-",F10 &amp; "-")=1,0,INT(MID(F10,1,FIND("-",F10)-1)))</f>
        <v>6</v>
      </c>
      <c r="H10" s="25">
        <f>IF(FIND("-",F10 &amp; "-")=1,0,INT(MID(F10,FIND("-",F10)+1,LEN(F10))))</f>
        <v>13</v>
      </c>
      <c r="I10" s="25">
        <f>IF(F10="",0,IF(G10&gt;H10,2,IF(G10=H10,1,0)))</f>
        <v>0</v>
      </c>
      <c r="J10" s="26" t="str">
        <f>IF(R8&lt;&gt;"",CONCATENATE(T8,"-",S8),"")</f>
        <v>10-11</v>
      </c>
      <c r="K10" s="25">
        <f>IF(FIND("-",J10 &amp; "-")=1,0,INT(MID(J10,1,FIND("-",J10)-1)))</f>
        <v>10</v>
      </c>
      <c r="L10" s="25">
        <f>IF(FIND("-",J10 &amp; "-")=1,0,INT(MID(J10,FIND("-",J10)+1,LEN(J10))))</f>
        <v>11</v>
      </c>
      <c r="M10" s="25">
        <f>IF(J10="",0,IF(K10&gt;L10,2,IF(K10=L10,1,0)))</f>
        <v>0</v>
      </c>
      <c r="N10" s="26" t="str">
        <f>IF(R9&lt;&gt;"",CONCATENATE(T9,"-",S9),"")</f>
        <v>6-11</v>
      </c>
      <c r="O10" s="25">
        <f>IF(FIND("-",N10 &amp; "-")=1,0,INT(MID(N10,1,FIND("-",N10)-1)))</f>
        <v>6</v>
      </c>
      <c r="P10" s="25">
        <f>IF(FIND("-",N10 &amp; "-")=1,0,INT(MID(N10,FIND("-",N10)+1,LEN(N10))))</f>
        <v>11</v>
      </c>
      <c r="Q10" s="25">
        <f>IF(N10="",0,IF(O10&gt;P10,2,IF(O10=P10,1,0)))</f>
        <v>0</v>
      </c>
      <c r="R10" s="27"/>
      <c r="S10" s="25">
        <f>IF(FIND("-",R10 &amp; "-")=1,0,INT(MID(R10,1,FIND("-",R10)-1)))</f>
        <v>0</v>
      </c>
      <c r="T10" s="25">
        <f>IF(FIND("-",R10 &amp; "-")=1,0,INT(MID(R10,FIND("-",R10)+1,LEN(R10))))</f>
        <v>0</v>
      </c>
      <c r="U10" s="25">
        <f>IF(R10="",0,IF(S10&gt;T10,2,IF(S10=T10,1,0)))</f>
        <v>0</v>
      </c>
      <c r="V10" s="26" t="str">
        <f>IF(C10+G10+K10+O10+S10+W10&gt;0,CONCATENATE(C10+G10+K10+O10+S10+W10," - ",D10+H10+L10+P10+T10+X10),"")</f>
        <v>32 - 38</v>
      </c>
      <c r="W10" s="25"/>
      <c r="X10" s="25"/>
      <c r="Y10" s="25"/>
      <c r="Z10" s="28">
        <f>IF(C10+G10+K10+O10+S10+W10+AA10&gt;0,C10+G10+K10+O10+S10+W10+AA10-D10-H10-L10-P10-T10-X10-AB10,"")</f>
        <v>-6</v>
      </c>
      <c r="AA10" s="25"/>
      <c r="AB10" s="25"/>
      <c r="AC10" s="25"/>
      <c r="AD10" s="28">
        <f>IF(E10+I10+M10+Q10+U10+Y10+AC10&gt;0,E10+I10+M10+Q10+U10+Y10+AC10,"")</f>
        <v>2</v>
      </c>
      <c r="AE10" s="29" t="s">
        <v>77</v>
      </c>
      <c r="AF10" s="22"/>
      <c r="AG10" s="22"/>
      <c r="AH10" s="22"/>
      <c r="AI10" s="22"/>
    </row>
    <row r="11" spans="1:35" s="13" customFormat="1" ht="18.75" customHeight="1" thickBot="1" x14ac:dyDescent="0.3">
      <c r="A11" s="52" t="s">
        <v>13</v>
      </c>
      <c r="B11" s="52"/>
      <c r="C11" s="52"/>
      <c r="D11" s="52"/>
      <c r="E11" s="52"/>
      <c r="F11" s="52"/>
      <c r="G11" s="52"/>
      <c r="H11" s="52"/>
      <c r="I11" s="52"/>
      <c r="J11" s="52"/>
      <c r="K11" s="4"/>
      <c r="L11" s="4"/>
      <c r="M11" s="4"/>
      <c r="N11" s="5"/>
      <c r="O11" s="4"/>
      <c r="P11" s="4"/>
      <c r="Q11" s="4"/>
      <c r="R11" s="5"/>
      <c r="S11" s="4"/>
      <c r="T11" s="4"/>
      <c r="U11" s="4"/>
      <c r="V11" s="6"/>
      <c r="W11" s="6"/>
      <c r="X11" s="6"/>
      <c r="Y11" s="6"/>
      <c r="Z11" s="5"/>
      <c r="AA11" s="5"/>
      <c r="AB11" s="6"/>
      <c r="AC11" s="6"/>
      <c r="AD11" s="6"/>
      <c r="AE11" s="6"/>
      <c r="AF11" s="6"/>
      <c r="AG11" s="6"/>
      <c r="AH11" s="6"/>
      <c r="AI11" s="6"/>
    </row>
    <row r="12" spans="1:35" ht="18.75" customHeight="1" x14ac:dyDescent="0.25">
      <c r="A12" s="7"/>
      <c r="B12" s="8" t="str">
        <f>A13</f>
        <v>ÍR 1</v>
      </c>
      <c r="C12" s="8"/>
      <c r="D12" s="8"/>
      <c r="E12" s="8"/>
      <c r="F12" s="8" t="str">
        <f>A14</f>
        <v>Haukar 1</v>
      </c>
      <c r="G12" s="8"/>
      <c r="H12" s="8"/>
      <c r="I12" s="8"/>
      <c r="J12" s="8" t="str">
        <f>A15</f>
        <v>Grótta 1</v>
      </c>
      <c r="K12" s="8"/>
      <c r="L12" s="8"/>
      <c r="M12" s="8"/>
      <c r="N12" s="8" t="str">
        <f>A16</f>
        <v>HK Kór 1</v>
      </c>
      <c r="O12" s="8"/>
      <c r="P12" s="8"/>
      <c r="Q12" s="8"/>
      <c r="R12" s="9" t="str">
        <f>A17</f>
        <v>Valur 1</v>
      </c>
      <c r="S12" s="8"/>
      <c r="T12" s="8"/>
      <c r="U12" s="9"/>
      <c r="V12" s="9" t="str">
        <f>A18</f>
        <v>Stjarnan 1</v>
      </c>
      <c r="W12" s="8"/>
      <c r="X12" s="8"/>
      <c r="Y12" s="9"/>
      <c r="Z12" s="10" t="s">
        <v>4</v>
      </c>
      <c r="AA12" s="8"/>
      <c r="AB12" s="8"/>
      <c r="AC12" s="9"/>
      <c r="AD12" s="10" t="s">
        <v>5</v>
      </c>
      <c r="AE12" s="10" t="s">
        <v>6</v>
      </c>
      <c r="AF12" s="11" t="s">
        <v>7</v>
      </c>
      <c r="AG12" s="12"/>
      <c r="AH12" s="12"/>
      <c r="AI12" s="12"/>
    </row>
    <row r="13" spans="1:35" s="13" customFormat="1" ht="18.75" customHeight="1" x14ac:dyDescent="0.2">
      <c r="A13" s="30" t="s">
        <v>14</v>
      </c>
      <c r="B13" s="15"/>
      <c r="C13" s="16">
        <f t="shared" ref="C13:C18" si="0">IF(FIND("-",B13 &amp; "-")=1,0,INT(MID(B13,1,FIND("-",B13)-1)))</f>
        <v>0</v>
      </c>
      <c r="D13" s="16">
        <f t="shared" ref="D13:D18" si="1">IF(FIND("-",B13 &amp; "-")=1,0,INT(MID(B13,FIND("-",B13)+1,LEN(B13))))</f>
        <v>0</v>
      </c>
      <c r="E13" s="16">
        <f t="shared" ref="E13:E18" si="2">IF(B13="",0,IF(C13&gt;D13,2,IF(C13=D13,1,0)))</f>
        <v>0</v>
      </c>
      <c r="F13" s="17" t="s">
        <v>61</v>
      </c>
      <c r="G13" s="16">
        <f t="shared" ref="G13:G18" si="3">IF(FIND("-",F13 &amp; "-")=1,0,INT(MID(F13,1,FIND("-",F13)-1)))</f>
        <v>12</v>
      </c>
      <c r="H13" s="16">
        <f t="shared" ref="H13:H18" si="4">IF(FIND("-",F13 &amp; "-")=1,0,INT(MID(F13,FIND("-",F13)+1,LEN(F13))))</f>
        <v>14</v>
      </c>
      <c r="I13" s="16">
        <f t="shared" ref="I13:I18" si="5">IF(F13="",0,IF(G13&gt;H13,2,IF(G13=H13,1,0)))</f>
        <v>0</v>
      </c>
      <c r="J13" s="17" t="s">
        <v>69</v>
      </c>
      <c r="K13" s="16">
        <f t="shared" ref="K13:K18" si="6">IF(FIND("-",J13 &amp; "-")=1,0,INT(MID(J13,1,FIND("-",J13)-1)))</f>
        <v>10</v>
      </c>
      <c r="L13" s="16">
        <f t="shared" ref="L13:L18" si="7">IF(FIND("-",J13 &amp; "-")=1,0,INT(MID(J13,FIND("-",J13)+1,LEN(J13))))</f>
        <v>7</v>
      </c>
      <c r="M13" s="16">
        <f t="shared" ref="M13:M18" si="8">IF(J13="",0,IF(K13&gt;L13,2,IF(K13=L13,1,0)))</f>
        <v>2</v>
      </c>
      <c r="N13" s="17" t="s">
        <v>84</v>
      </c>
      <c r="O13" s="16">
        <f t="shared" ref="O13:O18" si="9">IF(FIND("-",N13 &amp; "-")=1,0,INT(MID(N13,1,FIND("-",N13)-1)))</f>
        <v>10</v>
      </c>
      <c r="P13" s="16">
        <f t="shared" ref="P13:P18" si="10">IF(FIND("-",N13 &amp; "-")=1,0,INT(MID(N13,FIND("-",N13)+1,LEN(N13))))</f>
        <v>6</v>
      </c>
      <c r="Q13" s="16">
        <f t="shared" ref="Q13:Q18" si="11">IF(N13="",0,IF(O13&gt;P13,2,IF(O13=P13,1,0)))</f>
        <v>2</v>
      </c>
      <c r="R13" s="18" t="s">
        <v>87</v>
      </c>
      <c r="S13" s="16">
        <f t="shared" ref="S13:S18" si="12">IF(FIND("-",R13 &amp; "-")=1,0,INT(MID(R13,1,FIND("-",R13)-1)))</f>
        <v>6</v>
      </c>
      <c r="T13" s="16">
        <f t="shared" ref="T13:T18" si="13">IF(FIND("-",R13 &amp; "-")=1,0,INT(MID(R13,FIND("-",R13)+1,LEN(R13))))</f>
        <v>13</v>
      </c>
      <c r="U13" s="16">
        <f t="shared" ref="U13:U18" si="14">IF(R13="",0,IF(S13&gt;T13,2,IF(S13=T13,1,0)))</f>
        <v>0</v>
      </c>
      <c r="V13" s="18" t="s">
        <v>56</v>
      </c>
      <c r="W13" s="16">
        <f t="shared" ref="W13:W18" si="15">IF(FIND("-",V13 &amp; "-")=1,0,INT(MID(V13,1,FIND("-",V13)-1)))</f>
        <v>11</v>
      </c>
      <c r="X13" s="16">
        <f t="shared" ref="X13:X18" si="16">IF(FIND("-",V13 &amp; "-")=1,0,INT(MID(V13,FIND("-",V13)+1,LEN(V13))))</f>
        <v>9</v>
      </c>
      <c r="Y13" s="16">
        <f t="shared" ref="Y13:Y18" si="17">IF(V13="",0,IF(W13&gt;X13,2,IF(W13=X13,1,0)))</f>
        <v>2</v>
      </c>
      <c r="Z13" s="19" t="str">
        <f t="shared" ref="Z13:Z18" si="18">IF(C13+G13+K13+O13+S13+W13&gt;0,CONCATENATE(C13+G13+K13+O13+S13+W13," - ",D13+H13+L13+P13+T13+X13),"")</f>
        <v>49 - 49</v>
      </c>
      <c r="AA13" s="16"/>
      <c r="AB13" s="16"/>
      <c r="AC13" s="16"/>
      <c r="AD13" s="20">
        <f t="shared" ref="AD13:AD18" si="19">IF(C13+G13+K13+O13+S13+W13+AA13&gt;0,C13+G13+K13+O13+S13+W13+AA13-D13-H13-L13-P13-T13-X13-AB13,"")</f>
        <v>0</v>
      </c>
      <c r="AE13" s="20">
        <f t="shared" ref="AE13:AE18" si="20">IF(E13+I13+M13+Q13+U13+Y13+AC13&gt;0,E13+I13+M13+Q13+U13+Y13+AC13,"")</f>
        <v>6</v>
      </c>
      <c r="AF13" s="21" t="s">
        <v>76</v>
      </c>
      <c r="AG13" s="22"/>
      <c r="AH13" s="22"/>
      <c r="AI13" s="22"/>
    </row>
    <row r="14" spans="1:35" s="13" customFormat="1" ht="18.75" customHeight="1" x14ac:dyDescent="0.2">
      <c r="A14" s="30" t="s">
        <v>15</v>
      </c>
      <c r="B14" s="19" t="str">
        <f>IF(F13&lt;&gt;"",CONCATENATE(H13,"-",G13),"")</f>
        <v>14-12</v>
      </c>
      <c r="C14" s="16">
        <f t="shared" si="0"/>
        <v>14</v>
      </c>
      <c r="D14" s="16">
        <f t="shared" si="1"/>
        <v>12</v>
      </c>
      <c r="E14" s="16">
        <f t="shared" si="2"/>
        <v>2</v>
      </c>
      <c r="F14" s="15"/>
      <c r="G14" s="16">
        <f t="shared" si="3"/>
        <v>0</v>
      </c>
      <c r="H14" s="16">
        <f t="shared" si="4"/>
        <v>0</v>
      </c>
      <c r="I14" s="16">
        <f t="shared" si="5"/>
        <v>0</v>
      </c>
      <c r="J14" s="17" t="s">
        <v>83</v>
      </c>
      <c r="K14" s="16">
        <f t="shared" si="6"/>
        <v>13</v>
      </c>
      <c r="L14" s="16">
        <f t="shared" si="7"/>
        <v>6</v>
      </c>
      <c r="M14" s="16">
        <f t="shared" si="8"/>
        <v>2</v>
      </c>
      <c r="N14" s="17" t="s">
        <v>88</v>
      </c>
      <c r="O14" s="16">
        <f t="shared" si="9"/>
        <v>11</v>
      </c>
      <c r="P14" s="16">
        <f t="shared" si="10"/>
        <v>5</v>
      </c>
      <c r="Q14" s="16">
        <f t="shared" si="11"/>
        <v>2</v>
      </c>
      <c r="R14" s="18" t="s">
        <v>51</v>
      </c>
      <c r="S14" s="16">
        <f t="shared" si="12"/>
        <v>10</v>
      </c>
      <c r="T14" s="16">
        <f t="shared" si="13"/>
        <v>10</v>
      </c>
      <c r="U14" s="16">
        <f t="shared" si="14"/>
        <v>1</v>
      </c>
      <c r="V14" s="18" t="s">
        <v>78</v>
      </c>
      <c r="W14" s="16">
        <f t="shared" si="15"/>
        <v>14</v>
      </c>
      <c r="X14" s="16">
        <f t="shared" si="16"/>
        <v>11</v>
      </c>
      <c r="Y14" s="16">
        <f t="shared" si="17"/>
        <v>2</v>
      </c>
      <c r="Z14" s="19" t="str">
        <f t="shared" si="18"/>
        <v>62 - 44</v>
      </c>
      <c r="AA14" s="16"/>
      <c r="AB14" s="16"/>
      <c r="AC14" s="16"/>
      <c r="AD14" s="20">
        <f t="shared" si="19"/>
        <v>18</v>
      </c>
      <c r="AE14" s="20">
        <f t="shared" si="20"/>
        <v>9</v>
      </c>
      <c r="AF14" s="21" t="s">
        <v>74</v>
      </c>
      <c r="AG14" s="22"/>
      <c r="AH14" s="22"/>
      <c r="AI14" s="22"/>
    </row>
    <row r="15" spans="1:35" s="13" customFormat="1" ht="18.75" customHeight="1" x14ac:dyDescent="0.2">
      <c r="A15" s="30" t="s">
        <v>16</v>
      </c>
      <c r="B15" s="19" t="str">
        <f>IF(J13&lt;&gt;"",CONCATENATE(L13,"-",K13),"")</f>
        <v>7-10</v>
      </c>
      <c r="C15" s="16">
        <f t="shared" si="0"/>
        <v>7</v>
      </c>
      <c r="D15" s="16">
        <f t="shared" si="1"/>
        <v>10</v>
      </c>
      <c r="E15" s="16">
        <f t="shared" si="2"/>
        <v>0</v>
      </c>
      <c r="F15" s="19" t="str">
        <f>IF(J14&lt;&gt;"",CONCATENATE(L14,"-",K14),"")</f>
        <v>6-13</v>
      </c>
      <c r="G15" s="16">
        <f t="shared" si="3"/>
        <v>6</v>
      </c>
      <c r="H15" s="16">
        <f t="shared" si="4"/>
        <v>13</v>
      </c>
      <c r="I15" s="16">
        <f t="shared" si="5"/>
        <v>0</v>
      </c>
      <c r="J15" s="15"/>
      <c r="K15" s="16">
        <f t="shared" si="6"/>
        <v>0</v>
      </c>
      <c r="L15" s="16">
        <f t="shared" si="7"/>
        <v>0</v>
      </c>
      <c r="M15" s="16">
        <f t="shared" si="8"/>
        <v>0</v>
      </c>
      <c r="N15" s="17" t="s">
        <v>55</v>
      </c>
      <c r="O15" s="16">
        <f t="shared" si="9"/>
        <v>7</v>
      </c>
      <c r="P15" s="16">
        <f t="shared" si="10"/>
        <v>8</v>
      </c>
      <c r="Q15" s="16">
        <f t="shared" si="11"/>
        <v>0</v>
      </c>
      <c r="R15" s="18" t="s">
        <v>52</v>
      </c>
      <c r="S15" s="16">
        <f t="shared" si="12"/>
        <v>7</v>
      </c>
      <c r="T15" s="16">
        <f t="shared" si="13"/>
        <v>10</v>
      </c>
      <c r="U15" s="16">
        <f t="shared" si="14"/>
        <v>0</v>
      </c>
      <c r="V15" s="18" t="s">
        <v>95</v>
      </c>
      <c r="W15" s="16">
        <f t="shared" si="15"/>
        <v>11</v>
      </c>
      <c r="X15" s="16">
        <f t="shared" si="16"/>
        <v>7</v>
      </c>
      <c r="Y15" s="16">
        <f t="shared" si="17"/>
        <v>2</v>
      </c>
      <c r="Z15" s="19" t="str">
        <f t="shared" si="18"/>
        <v>38 - 48</v>
      </c>
      <c r="AA15" s="16"/>
      <c r="AB15" s="16"/>
      <c r="AC15" s="16"/>
      <c r="AD15" s="20">
        <f t="shared" si="19"/>
        <v>-10</v>
      </c>
      <c r="AE15" s="20">
        <f t="shared" si="20"/>
        <v>2</v>
      </c>
      <c r="AF15" s="21" t="s">
        <v>97</v>
      </c>
      <c r="AG15" s="22"/>
      <c r="AH15" s="22"/>
      <c r="AI15" s="22"/>
    </row>
    <row r="16" spans="1:35" s="13" customFormat="1" ht="18.75" customHeight="1" x14ac:dyDescent="0.2">
      <c r="A16" s="30" t="s">
        <v>17</v>
      </c>
      <c r="B16" s="17" t="str">
        <f>IF(N13&lt;&gt;"",CONCATENATE(P13,"-",O13),"")</f>
        <v>6-10</v>
      </c>
      <c r="C16" s="16">
        <f t="shared" si="0"/>
        <v>6</v>
      </c>
      <c r="D16" s="16">
        <f t="shared" si="1"/>
        <v>10</v>
      </c>
      <c r="E16" s="16">
        <f t="shared" si="2"/>
        <v>0</v>
      </c>
      <c r="F16" s="19" t="str">
        <f>IF(N14&lt;&gt;"",CONCATENATE(P14,"-",O14),"")</f>
        <v>5-11</v>
      </c>
      <c r="G16" s="16">
        <f t="shared" si="3"/>
        <v>5</v>
      </c>
      <c r="H16" s="16">
        <f t="shared" si="4"/>
        <v>11</v>
      </c>
      <c r="I16" s="16">
        <f t="shared" si="5"/>
        <v>0</v>
      </c>
      <c r="J16" s="19" t="str">
        <f>IF(N15&lt;&gt;"",CONCATENATE(P15,"-",O15),"")</f>
        <v>8-7</v>
      </c>
      <c r="K16" s="16">
        <f t="shared" si="6"/>
        <v>8</v>
      </c>
      <c r="L16" s="16">
        <f t="shared" si="7"/>
        <v>7</v>
      </c>
      <c r="M16" s="16">
        <f t="shared" si="8"/>
        <v>2</v>
      </c>
      <c r="N16" s="15"/>
      <c r="O16" s="16">
        <f t="shared" si="9"/>
        <v>0</v>
      </c>
      <c r="P16" s="16">
        <f t="shared" si="10"/>
        <v>0</v>
      </c>
      <c r="Q16" s="16">
        <f t="shared" si="11"/>
        <v>0</v>
      </c>
      <c r="R16" s="18" t="s">
        <v>73</v>
      </c>
      <c r="S16" s="16">
        <f t="shared" si="12"/>
        <v>13</v>
      </c>
      <c r="T16" s="16">
        <f t="shared" si="13"/>
        <v>11</v>
      </c>
      <c r="U16" s="16">
        <f t="shared" si="14"/>
        <v>2</v>
      </c>
      <c r="V16" s="18" t="s">
        <v>65</v>
      </c>
      <c r="W16" s="16">
        <f t="shared" si="15"/>
        <v>10</v>
      </c>
      <c r="X16" s="16">
        <f t="shared" si="16"/>
        <v>13</v>
      </c>
      <c r="Y16" s="16">
        <f t="shared" si="17"/>
        <v>0</v>
      </c>
      <c r="Z16" s="19" t="str">
        <f t="shared" si="18"/>
        <v>42 - 52</v>
      </c>
      <c r="AA16" s="16"/>
      <c r="AB16" s="16"/>
      <c r="AC16" s="16"/>
      <c r="AD16" s="20">
        <f t="shared" si="19"/>
        <v>-10</v>
      </c>
      <c r="AE16" s="20">
        <f t="shared" si="20"/>
        <v>4</v>
      </c>
      <c r="AF16" s="21" t="s">
        <v>77</v>
      </c>
      <c r="AG16" s="22"/>
      <c r="AH16" s="22"/>
      <c r="AI16" s="22"/>
    </row>
    <row r="17" spans="1:35" s="13" customFormat="1" ht="18.75" customHeight="1" x14ac:dyDescent="0.2">
      <c r="A17" s="30" t="s">
        <v>18</v>
      </c>
      <c r="B17" s="17" t="s">
        <v>83</v>
      </c>
      <c r="C17" s="16">
        <f t="shared" si="0"/>
        <v>13</v>
      </c>
      <c r="D17" s="16">
        <f t="shared" si="1"/>
        <v>6</v>
      </c>
      <c r="E17" s="16">
        <f t="shared" si="2"/>
        <v>2</v>
      </c>
      <c r="F17" s="19" t="str">
        <f>IF(R14&lt;&gt;"",CONCATENATE(T14,"-",S14),"")</f>
        <v>10-10</v>
      </c>
      <c r="G17" s="16">
        <f t="shared" si="3"/>
        <v>10</v>
      </c>
      <c r="H17" s="16">
        <f t="shared" si="4"/>
        <v>10</v>
      </c>
      <c r="I17" s="16">
        <f t="shared" si="5"/>
        <v>1</v>
      </c>
      <c r="J17" s="19" t="str">
        <f>IF(R15&lt;&gt;"",CONCATENATE(T15,"-",S15),"")</f>
        <v>10-7</v>
      </c>
      <c r="K17" s="16">
        <f t="shared" si="6"/>
        <v>10</v>
      </c>
      <c r="L17" s="16">
        <f t="shared" si="7"/>
        <v>7</v>
      </c>
      <c r="M17" s="16">
        <f t="shared" si="8"/>
        <v>2</v>
      </c>
      <c r="N17" s="19" t="str">
        <f>IF(R16&lt;&gt;"",CONCATENATE(T16,"-",S16),"")</f>
        <v>11-13</v>
      </c>
      <c r="O17" s="16">
        <f t="shared" si="9"/>
        <v>11</v>
      </c>
      <c r="P17" s="16">
        <f t="shared" si="10"/>
        <v>13</v>
      </c>
      <c r="Q17" s="16">
        <f t="shared" si="11"/>
        <v>0</v>
      </c>
      <c r="R17" s="31"/>
      <c r="S17" s="16">
        <f t="shared" si="12"/>
        <v>0</v>
      </c>
      <c r="T17" s="16">
        <f t="shared" si="13"/>
        <v>0</v>
      </c>
      <c r="U17" s="16">
        <f t="shared" si="14"/>
        <v>0</v>
      </c>
      <c r="V17" s="18" t="s">
        <v>85</v>
      </c>
      <c r="W17" s="16">
        <f t="shared" si="15"/>
        <v>14</v>
      </c>
      <c r="X17" s="16">
        <f t="shared" si="16"/>
        <v>7</v>
      </c>
      <c r="Y17" s="16">
        <f t="shared" si="17"/>
        <v>2</v>
      </c>
      <c r="Z17" s="19" t="str">
        <f t="shared" si="18"/>
        <v>58 - 43</v>
      </c>
      <c r="AA17" s="16"/>
      <c r="AB17" s="16"/>
      <c r="AC17" s="16"/>
      <c r="AD17" s="20">
        <f t="shared" si="19"/>
        <v>15</v>
      </c>
      <c r="AE17" s="20">
        <f t="shared" si="20"/>
        <v>7</v>
      </c>
      <c r="AF17" s="21" t="s">
        <v>75</v>
      </c>
      <c r="AG17" s="22"/>
      <c r="AH17" s="22"/>
      <c r="AI17" s="22"/>
    </row>
    <row r="18" spans="1:35" s="13" customFormat="1" ht="18.75" customHeight="1" thickBot="1" x14ac:dyDescent="0.25">
      <c r="A18" s="32" t="s">
        <v>19</v>
      </c>
      <c r="B18" s="24" t="str">
        <f>IF(V13&lt;&gt;"",CONCATENATE(X13,"-",W13),"")</f>
        <v>9-11</v>
      </c>
      <c r="C18" s="25">
        <f t="shared" si="0"/>
        <v>9</v>
      </c>
      <c r="D18" s="25">
        <f t="shared" si="1"/>
        <v>11</v>
      </c>
      <c r="E18" s="25">
        <f t="shared" si="2"/>
        <v>0</v>
      </c>
      <c r="F18" s="24" t="str">
        <f>IF(V14&lt;&gt;"",CONCATENATE(X14,"-",W14),"")</f>
        <v>11-14</v>
      </c>
      <c r="G18" s="25">
        <f t="shared" si="3"/>
        <v>11</v>
      </c>
      <c r="H18" s="25">
        <f t="shared" si="4"/>
        <v>14</v>
      </c>
      <c r="I18" s="25">
        <f t="shared" si="5"/>
        <v>0</v>
      </c>
      <c r="J18" s="24" t="str">
        <f>IF(V15&lt;&gt;"",CONCATENATE(X15,"-",W15),"")</f>
        <v>7-11</v>
      </c>
      <c r="K18" s="25">
        <f t="shared" si="6"/>
        <v>7</v>
      </c>
      <c r="L18" s="25">
        <f t="shared" si="7"/>
        <v>11</v>
      </c>
      <c r="M18" s="25">
        <f t="shared" si="8"/>
        <v>0</v>
      </c>
      <c r="N18" s="26" t="str">
        <f>IF(V16&lt;&gt;"",CONCATENATE(X16,"-",W16),"")</f>
        <v>13-10</v>
      </c>
      <c r="O18" s="25">
        <f t="shared" si="9"/>
        <v>13</v>
      </c>
      <c r="P18" s="25">
        <f t="shared" si="10"/>
        <v>10</v>
      </c>
      <c r="Q18" s="25">
        <f t="shared" si="11"/>
        <v>2</v>
      </c>
      <c r="R18" s="26" t="str">
        <f>IF(V17&lt;&gt;"",CONCATENATE(X17,"-",W17),"")</f>
        <v>7-14</v>
      </c>
      <c r="S18" s="25">
        <f t="shared" si="12"/>
        <v>7</v>
      </c>
      <c r="T18" s="25">
        <f t="shared" si="13"/>
        <v>14</v>
      </c>
      <c r="U18" s="25">
        <f t="shared" si="14"/>
        <v>0</v>
      </c>
      <c r="V18" s="27"/>
      <c r="W18" s="25">
        <f t="shared" si="15"/>
        <v>0</v>
      </c>
      <c r="X18" s="25">
        <f t="shared" si="16"/>
        <v>0</v>
      </c>
      <c r="Y18" s="25">
        <f t="shared" si="17"/>
        <v>0</v>
      </c>
      <c r="Z18" s="26" t="str">
        <f t="shared" si="18"/>
        <v>47 - 60</v>
      </c>
      <c r="AA18" s="25"/>
      <c r="AB18" s="25"/>
      <c r="AC18" s="25"/>
      <c r="AD18" s="28">
        <f t="shared" si="19"/>
        <v>-13</v>
      </c>
      <c r="AE18" s="28">
        <f t="shared" si="20"/>
        <v>2</v>
      </c>
      <c r="AF18" s="29" t="s">
        <v>98</v>
      </c>
      <c r="AG18" s="22"/>
      <c r="AH18" s="22"/>
      <c r="AI18" s="22"/>
    </row>
    <row r="19" spans="1:35" s="13" customFormat="1" ht="18.75" customHeight="1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</row>
    <row r="20" spans="1:35" s="2" customFormat="1" ht="26.25" x14ac:dyDescent="0.4">
      <c r="A20" s="51" t="s">
        <v>0</v>
      </c>
      <c r="B20" s="51"/>
      <c r="C20" s="51"/>
      <c r="D20" s="1"/>
      <c r="J20" s="3" t="s">
        <v>1</v>
      </c>
    </row>
    <row r="21" spans="1:35" s="2" customFormat="1" ht="26.25" x14ac:dyDescent="0.4">
      <c r="A21" s="50"/>
      <c r="B21" s="50"/>
      <c r="C21" s="50"/>
      <c r="D21" s="1"/>
      <c r="J21" s="3" t="s">
        <v>2</v>
      </c>
    </row>
    <row r="22" spans="1:35" s="2" customFormat="1" ht="26.25" x14ac:dyDescent="0.4">
      <c r="D22" s="1"/>
      <c r="J22" s="3"/>
    </row>
    <row r="23" spans="1:35" ht="18.75" customHeight="1" thickBot="1" x14ac:dyDescent="0.3">
      <c r="A23" s="52" t="s">
        <v>20</v>
      </c>
      <c r="B23" s="52"/>
      <c r="C23" s="52"/>
      <c r="D23" s="52"/>
      <c r="E23" s="52"/>
      <c r="F23" s="52"/>
      <c r="G23" s="52"/>
      <c r="H23" s="52"/>
      <c r="I23" s="52"/>
      <c r="J23" s="52"/>
      <c r="K23" s="4"/>
      <c r="L23" s="4"/>
      <c r="M23" s="4"/>
      <c r="N23" s="5"/>
      <c r="O23" s="4"/>
      <c r="P23" s="4"/>
      <c r="Q23" s="4"/>
      <c r="R23" s="5"/>
      <c r="S23" s="4"/>
      <c r="T23" s="4"/>
      <c r="U23" s="4"/>
      <c r="Z23" s="5"/>
      <c r="AA23" s="5"/>
    </row>
    <row r="24" spans="1:35" ht="18.75" customHeight="1" x14ac:dyDescent="0.25">
      <c r="A24" s="7"/>
      <c r="B24" s="8" t="str">
        <f>A25</f>
        <v>KA 2</v>
      </c>
      <c r="C24" s="8"/>
      <c r="D24" s="8"/>
      <c r="E24" s="8"/>
      <c r="F24" s="8" t="str">
        <f>A26</f>
        <v>Grótta 2</v>
      </c>
      <c r="G24" s="8"/>
      <c r="H24" s="8"/>
      <c r="I24" s="8"/>
      <c r="J24" s="8" t="str">
        <f>A27</f>
        <v>Haukar 2</v>
      </c>
      <c r="K24" s="8"/>
      <c r="L24" s="8"/>
      <c r="M24" s="8"/>
      <c r="N24" s="8" t="str">
        <f>A28</f>
        <v>Víkingur S</v>
      </c>
      <c r="O24" s="8"/>
      <c r="P24" s="8"/>
      <c r="Q24" s="8"/>
      <c r="R24" s="9" t="s">
        <v>21</v>
      </c>
      <c r="S24" s="8"/>
      <c r="T24" s="8"/>
      <c r="U24" s="9"/>
      <c r="V24" s="10" t="s">
        <v>4</v>
      </c>
      <c r="W24" s="8"/>
      <c r="X24" s="8"/>
      <c r="Y24" s="9"/>
      <c r="Z24" s="10" t="s">
        <v>5</v>
      </c>
      <c r="AA24" s="8"/>
      <c r="AB24" s="8"/>
      <c r="AC24" s="9"/>
      <c r="AD24" s="10" t="s">
        <v>6</v>
      </c>
      <c r="AE24" s="11" t="s">
        <v>7</v>
      </c>
      <c r="AF24" s="12"/>
      <c r="AG24" s="12"/>
      <c r="AH24" s="12"/>
      <c r="AI24" s="12"/>
    </row>
    <row r="25" spans="1:35" s="13" customFormat="1" ht="18.75" customHeight="1" x14ac:dyDescent="0.2">
      <c r="A25" s="33" t="s">
        <v>22</v>
      </c>
      <c r="B25" s="15"/>
      <c r="C25" s="16">
        <f>IF(FIND("-",B25 &amp; "-")=1,0,INT(MID(B25,1,FIND("-",B25)-1)))</f>
        <v>0</v>
      </c>
      <c r="D25" s="16">
        <f>IF(FIND("-",B25 &amp; "-")=1,0,INT(MID(B25,FIND("-",B25)+1,LEN(B25))))</f>
        <v>0</v>
      </c>
      <c r="E25" s="16">
        <f>IF(B25="",0,IF(C25&gt;D25,2,IF(C25=D25,1,0)))</f>
        <v>0</v>
      </c>
      <c r="F25" s="17" t="s">
        <v>101</v>
      </c>
      <c r="G25" s="16">
        <f>IF(FIND("-",F25 &amp; "-")=1,0,INT(MID(F25,1,FIND("-",F25)-1)))</f>
        <v>7</v>
      </c>
      <c r="H25" s="16">
        <f>IF(FIND("-",F25 &amp; "-")=1,0,INT(MID(F25,FIND("-",F25)+1,LEN(F25))))</f>
        <v>6</v>
      </c>
      <c r="I25" s="16">
        <f>IF(F25="",0,IF(G25&gt;H25,2,IF(G25=H25,1,0)))</f>
        <v>2</v>
      </c>
      <c r="J25" s="17" t="s">
        <v>83</v>
      </c>
      <c r="K25" s="16">
        <f>IF(FIND("-",J25 &amp; "-")=1,0,INT(MID(J25,1,FIND("-",J25)-1)))</f>
        <v>13</v>
      </c>
      <c r="L25" s="16">
        <f>IF(FIND("-",J25 &amp; "-")=1,0,INT(MID(J25,FIND("-",J25)+1,LEN(J25))))</f>
        <v>6</v>
      </c>
      <c r="M25" s="16">
        <f>IF(J25="",0,IF(K25&gt;L25,2,IF(K25=L25,1,0)))</f>
        <v>2</v>
      </c>
      <c r="N25" s="17" t="s">
        <v>94</v>
      </c>
      <c r="O25" s="16">
        <f>IF(FIND("-",N25 &amp; "-")=1,0,INT(MID(N25,1,FIND("-",N25)-1)))</f>
        <v>8</v>
      </c>
      <c r="P25" s="16">
        <f>IF(FIND("-",N25 &amp; "-")=1,0,INT(MID(N25,FIND("-",N25)+1,LEN(N25))))</f>
        <v>1</v>
      </c>
      <c r="Q25" s="16">
        <f>IF(N25="",0,IF(O25&gt;P25,2,IF(O25=P25,1,0)))</f>
        <v>2</v>
      </c>
      <c r="R25" s="18" t="s">
        <v>62</v>
      </c>
      <c r="S25" s="16">
        <f>IF(FIND("-",R25 &amp; "-")=1,0,INT(MID(R25,1,FIND("-",R25)-1)))</f>
        <v>8</v>
      </c>
      <c r="T25" s="16">
        <f>IF(FIND("-",R25 &amp; "-")=1,0,INT(MID(R25,FIND("-",R25)+1,LEN(R25))))</f>
        <v>4</v>
      </c>
      <c r="U25" s="16">
        <f>IF(R25="",0,IF(S25&gt;T25,2,IF(S25=T25,1,0)))</f>
        <v>2</v>
      </c>
      <c r="V25" s="19" t="str">
        <f>IF(C25+G25+K25+O25+S25+W25&gt;0,CONCATENATE(C25+G25+K25+O25+S25+W25," - ",D25+H25+L25+P25+T25+X25),"")</f>
        <v>36 - 17</v>
      </c>
      <c r="W25" s="16"/>
      <c r="X25" s="16"/>
      <c r="Y25" s="16"/>
      <c r="Z25" s="20">
        <f>IF(C25+G25+K25+O25+S25+W25+AA25&gt;0,C25+G25+K25+O25+S25+W25+AA25-D25-H25-L25-P25-T25-X25-AB25,"")</f>
        <v>19</v>
      </c>
      <c r="AA25" s="16"/>
      <c r="AB25" s="16"/>
      <c r="AC25" s="16"/>
      <c r="AD25" s="20">
        <f>IF(E25+I25+M25+Q25+U25+Y25+AC25&gt;0,E25+I25+M25+Q25+U25+Y25+AC25,"")</f>
        <v>8</v>
      </c>
      <c r="AE25" s="21" t="s">
        <v>74</v>
      </c>
      <c r="AF25" s="22"/>
      <c r="AG25" s="22"/>
      <c r="AH25" s="22"/>
      <c r="AI25" s="22"/>
    </row>
    <row r="26" spans="1:35" s="13" customFormat="1" ht="18.75" customHeight="1" x14ac:dyDescent="0.2">
      <c r="A26" s="33" t="s">
        <v>23</v>
      </c>
      <c r="B26" s="19" t="str">
        <f>IF(F25&lt;&gt;"",CONCATENATE(H25,"-",G25),"")</f>
        <v>6-7</v>
      </c>
      <c r="C26" s="16">
        <f>IF(FIND("-",B26 &amp; "-")=1,0,INT(MID(B26,1,FIND("-",B26)-1)))</f>
        <v>6</v>
      </c>
      <c r="D26" s="16">
        <f>IF(FIND("-",B26 &amp; "-")=1,0,INT(MID(B26,FIND("-",B26)+1,LEN(B26))))</f>
        <v>7</v>
      </c>
      <c r="E26" s="16">
        <f>IF(B26="",0,IF(C26&gt;D26,2,IF(C26=D26,1,0)))</f>
        <v>0</v>
      </c>
      <c r="F26" s="15"/>
      <c r="G26" s="16">
        <f>IF(FIND("-",F26 &amp; "-")=1,0,INT(MID(F26,1,FIND("-",F26)-1)))</f>
        <v>0</v>
      </c>
      <c r="H26" s="16">
        <f>IF(FIND("-",F26 &amp; "-")=1,0,INT(MID(F26,FIND("-",F26)+1,LEN(F26))))</f>
        <v>0</v>
      </c>
      <c r="I26" s="16">
        <f>IF(F26="",0,IF(G26&gt;H26,2,IF(G26=H26,1,0)))</f>
        <v>0</v>
      </c>
      <c r="J26" s="17" t="s">
        <v>89</v>
      </c>
      <c r="K26" s="16">
        <f>IF(FIND("-",J26 &amp; "-")=1,0,INT(MID(J26,1,FIND("-",J26)-1)))</f>
        <v>4</v>
      </c>
      <c r="L26" s="16">
        <f>IF(FIND("-",J26 &amp; "-")=1,0,INT(MID(J26,FIND("-",J26)+1,LEN(J26))))</f>
        <v>5</v>
      </c>
      <c r="M26" s="16">
        <f>IF(J26="",0,IF(K26&gt;L26,2,IF(K26=L26,1,0)))</f>
        <v>0</v>
      </c>
      <c r="N26" s="17" t="s">
        <v>62</v>
      </c>
      <c r="O26" s="16">
        <f>IF(FIND("-",N26 &amp; "-")=1,0,INT(MID(N26,1,FIND("-",N26)-1)))</f>
        <v>8</v>
      </c>
      <c r="P26" s="16">
        <f>IF(FIND("-",N26 &amp; "-")=1,0,INT(MID(N26,FIND("-",N26)+1,LEN(N26))))</f>
        <v>4</v>
      </c>
      <c r="Q26" s="16">
        <f>IF(N26="",0,IF(O26&gt;P26,2,IF(O26=P26,1,0)))</f>
        <v>2</v>
      </c>
      <c r="R26" s="18" t="s">
        <v>93</v>
      </c>
      <c r="S26" s="16">
        <f>IF(FIND("-",R26 &amp; "-")=1,0,INT(MID(R26,1,FIND("-",R26)-1)))</f>
        <v>6</v>
      </c>
      <c r="T26" s="16">
        <f>IF(FIND("-",R26 &amp; "-")=1,0,INT(MID(R26,FIND("-",R26)+1,LEN(R26))))</f>
        <v>3</v>
      </c>
      <c r="U26" s="16">
        <f>IF(R26="",0,IF(S26&gt;T26,2,IF(S26=T26,1,0)))</f>
        <v>2</v>
      </c>
      <c r="V26" s="19" t="str">
        <f>IF(C26+G26+K26+O26+S26+W26&gt;0,CONCATENATE(C26+G26+K26+O26+S26+W26," - ",D26+H26+L26+P26+T26+X26),"")</f>
        <v>24 - 19</v>
      </c>
      <c r="W26" s="16"/>
      <c r="X26" s="16"/>
      <c r="Y26" s="16"/>
      <c r="Z26" s="20">
        <f>IF(C26+G26+K26+O26+S26+W26+AA26&gt;0,C26+G26+K26+O26+S26+W26+AA26-D26-H26-L26-P26-T26-X26-AB26,"")</f>
        <v>5</v>
      </c>
      <c r="AA26" s="16"/>
      <c r="AB26" s="16"/>
      <c r="AC26" s="16"/>
      <c r="AD26" s="20">
        <f>IF(E26+I26+M26+Q26+U26+Y26+AC26&gt;0,E26+I26+M26+Q26+U26+Y26+AC26,"")</f>
        <v>4</v>
      </c>
      <c r="AE26" s="21" t="s">
        <v>76</v>
      </c>
      <c r="AF26" s="22"/>
      <c r="AG26" s="22"/>
      <c r="AH26" s="22"/>
      <c r="AI26" s="22"/>
    </row>
    <row r="27" spans="1:35" s="13" customFormat="1" ht="18.75" customHeight="1" x14ac:dyDescent="0.2">
      <c r="A27" s="33" t="s">
        <v>24</v>
      </c>
      <c r="B27" s="19" t="str">
        <f>IF(J25&lt;&gt;"",CONCATENATE(L25,"-",K25),"")</f>
        <v>6-13</v>
      </c>
      <c r="C27" s="16">
        <f>IF(FIND("-",B27 &amp; "-")=1,0,INT(MID(B27,1,FIND("-",B27)-1)))</f>
        <v>6</v>
      </c>
      <c r="D27" s="16">
        <f>IF(FIND("-",B27 &amp; "-")=1,0,INT(MID(B27,FIND("-",B27)+1,LEN(B27))))</f>
        <v>13</v>
      </c>
      <c r="E27" s="16">
        <f>IF(B27="",0,IF(C27&gt;D27,2,IF(C27=D27,1,0)))</f>
        <v>0</v>
      </c>
      <c r="F27" s="19" t="str">
        <f>IF(J26&lt;&gt;"",CONCATENATE(L26,"-",K26),"")</f>
        <v>5-4</v>
      </c>
      <c r="G27" s="16">
        <f>IF(FIND("-",F27 &amp; "-")=1,0,INT(MID(F27,1,FIND("-",F27)-1)))</f>
        <v>5</v>
      </c>
      <c r="H27" s="16">
        <f>IF(FIND("-",F27 &amp; "-")=1,0,INT(MID(F27,FIND("-",F27)+1,LEN(F27))))</f>
        <v>4</v>
      </c>
      <c r="I27" s="16">
        <f>IF(F27="",0,IF(G27&gt;H27,2,IF(G27=H27,1,0)))</f>
        <v>2</v>
      </c>
      <c r="J27" s="15"/>
      <c r="K27" s="16">
        <f>IF(FIND("-",J27 &amp; "-")=1,0,INT(MID(J27,1,FIND("-",J27)-1)))</f>
        <v>0</v>
      </c>
      <c r="L27" s="16">
        <f>IF(FIND("-",J27 &amp; "-")=1,0,INT(MID(J27,FIND("-",J27)+1,LEN(J27))))</f>
        <v>0</v>
      </c>
      <c r="M27" s="16">
        <f>IF(J27="",0,IF(K27&gt;L27,2,IF(K27=L27,1,0)))</f>
        <v>0</v>
      </c>
      <c r="N27" s="17" t="s">
        <v>102</v>
      </c>
      <c r="O27" s="16">
        <f>IF(FIND("-",N27 &amp; "-")=1,0,INT(MID(N27,1,FIND("-",N27)-1)))</f>
        <v>7</v>
      </c>
      <c r="P27" s="16">
        <f>IF(FIND("-",N27 &amp; "-")=1,0,INT(MID(N27,FIND("-",N27)+1,LEN(N27))))</f>
        <v>4</v>
      </c>
      <c r="Q27" s="16">
        <f>IF(N27="",0,IF(O27&gt;P27,2,IF(O27=P27,1,0)))</f>
        <v>2</v>
      </c>
      <c r="R27" s="18" t="s">
        <v>104</v>
      </c>
      <c r="S27" s="16">
        <f>IF(FIND("-",R27 &amp; "-")=1,0,INT(MID(R27,1,FIND("-",R27)-1)))</f>
        <v>4</v>
      </c>
      <c r="T27" s="16">
        <f>IF(FIND("-",R27 &amp; "-")=1,0,INT(MID(R27,FIND("-",R27)+1,LEN(R27))))</f>
        <v>8</v>
      </c>
      <c r="U27" s="16">
        <f>IF(R27="",0,IF(S27&gt;T27,2,IF(S27=T27,1,0)))</f>
        <v>0</v>
      </c>
      <c r="V27" s="19" t="str">
        <f>IF(C27+G27+K27+O27+S27+W27&gt;0,CONCATENATE(C27+G27+K27+O27+S27+W27," - ",D27+H27+L27+P27+T27+X27),"")</f>
        <v>22 - 29</v>
      </c>
      <c r="W27" s="16"/>
      <c r="X27" s="16"/>
      <c r="Y27" s="16"/>
      <c r="Z27" s="20">
        <f>IF(C27+G27+K27+O27+S27+W27+AA27&gt;0,C27+G27+K27+O27+S27+W27+AA27-D27-H27-L27-P27-T27-X27-AB27,"")</f>
        <v>-7</v>
      </c>
      <c r="AA27" s="16"/>
      <c r="AB27" s="16"/>
      <c r="AC27" s="16"/>
      <c r="AD27" s="20">
        <f>IF(E27+I27+M27+Q27+U27+Y27+AC27&gt;0,E27+I27+M27+Q27+U27+Y27+AC27,"")</f>
        <v>4</v>
      </c>
      <c r="AE27" s="21" t="s">
        <v>75</v>
      </c>
      <c r="AF27" s="22"/>
      <c r="AG27" s="22"/>
      <c r="AH27" s="22"/>
      <c r="AI27" s="22"/>
    </row>
    <row r="28" spans="1:35" s="13" customFormat="1" ht="18.75" customHeight="1" thickBot="1" x14ac:dyDescent="0.25">
      <c r="A28" s="34" t="s">
        <v>25</v>
      </c>
      <c r="B28" s="24" t="str">
        <f>IF(N25&lt;&gt;"",CONCATENATE(P25,"-",O25),"")</f>
        <v>1-8</v>
      </c>
      <c r="C28" s="25">
        <f>IF(FIND("-",B28 &amp; "-")=1,0,INT(MID(B28,1,FIND("-",B28)-1)))</f>
        <v>1</v>
      </c>
      <c r="D28" s="25">
        <f>IF(FIND("-",B28 &amp; "-")=1,0,INT(MID(B28,FIND("-",B28)+1,LEN(B28))))</f>
        <v>8</v>
      </c>
      <c r="E28" s="25">
        <f>IF(B28="",0,IF(C28&gt;D28,2,IF(C28=D28,1,0)))</f>
        <v>0</v>
      </c>
      <c r="F28" s="26" t="str">
        <f>IF(N26&lt;&gt;"",CONCATENATE(P26,"-",O26),"")</f>
        <v>4-8</v>
      </c>
      <c r="G28" s="25">
        <f>IF(FIND("-",F28 &amp; "-")=1,0,INT(MID(F28,1,FIND("-",F28)-1)))</f>
        <v>4</v>
      </c>
      <c r="H28" s="25">
        <f>IF(FIND("-",F28 &amp; "-")=1,0,INT(MID(F28,FIND("-",F28)+1,LEN(F28))))</f>
        <v>8</v>
      </c>
      <c r="I28" s="25">
        <f>IF(F28="",0,IF(G28&gt;H28,2,IF(G28=H28,1,0)))</f>
        <v>0</v>
      </c>
      <c r="J28" s="26" t="str">
        <f>IF(N27&lt;&gt;"",CONCATENATE(P27,"-",O27),"")</f>
        <v>4-7</v>
      </c>
      <c r="K28" s="25">
        <f>IF(FIND("-",J28 &amp; "-")=1,0,INT(MID(J28,1,FIND("-",J28)-1)))</f>
        <v>4</v>
      </c>
      <c r="L28" s="25">
        <f>IF(FIND("-",J28 &amp; "-")=1,0,INT(MID(J28,FIND("-",J28)+1,LEN(J28))))</f>
        <v>7</v>
      </c>
      <c r="M28" s="25">
        <f>IF(J28="",0,IF(K28&gt;L28,2,IF(K28=L28,1,0)))</f>
        <v>0</v>
      </c>
      <c r="N28" s="35"/>
      <c r="O28" s="25">
        <f>IF(FIND("-",N28 &amp; "-")=1,0,INT(MID(N28,1,FIND("-",N28)-1)))</f>
        <v>0</v>
      </c>
      <c r="P28" s="25">
        <f>IF(FIND("-",N28 &amp; "-")=1,0,INT(MID(N28,FIND("-",N28)+1,LEN(N28))))</f>
        <v>0</v>
      </c>
      <c r="Q28" s="25">
        <f>IF(N28="",0,IF(O28&gt;P28,2,IF(O28=P28,1,0)))</f>
        <v>0</v>
      </c>
      <c r="R28" s="36" t="s">
        <v>105</v>
      </c>
      <c r="S28" s="25">
        <f>IF(FIND("-",R28 &amp; "-")=1,0,INT(MID(R28,1,FIND("-",R28)-1)))</f>
        <v>3</v>
      </c>
      <c r="T28" s="25">
        <f>IF(FIND("-",R28 &amp; "-")=1,0,INT(MID(R28,FIND("-",R28)+1,LEN(R28))))</f>
        <v>6</v>
      </c>
      <c r="U28" s="25">
        <f>IF(R28="",0,IF(S28&gt;T28,2,IF(S28=T28,1,0)))</f>
        <v>0</v>
      </c>
      <c r="V28" s="26" t="str">
        <f>IF(C28+G28+K28+O28+S28+W28&gt;0,CONCATENATE(C28+G28+K28+O28+S28+W28," - ",D28+H28+L28+P28+T28+X28),"")</f>
        <v>12 - 29</v>
      </c>
      <c r="W28" s="25"/>
      <c r="X28" s="25"/>
      <c r="Y28" s="25"/>
      <c r="Z28" s="28">
        <f>IF(C28+G28+K28+O28+S28+W28+AA28&gt;0,C28+G28+K28+O28+S28+W28+AA28-D28-H28-L28-P28-T28-X28-AB28,"")</f>
        <v>-17</v>
      </c>
      <c r="AA28" s="25"/>
      <c r="AB28" s="25"/>
      <c r="AC28" s="25"/>
      <c r="AD28" s="28" t="str">
        <f>IF(E28+I28+M28+Q28+U28+Y28+AC28&gt;0,E28+I28+M28+Q28+U28+Y28+AC28,"")</f>
        <v/>
      </c>
      <c r="AE28" s="29" t="s">
        <v>77</v>
      </c>
      <c r="AF28" s="22"/>
      <c r="AG28" s="22"/>
      <c r="AH28" s="22"/>
      <c r="AI28" s="22"/>
    </row>
    <row r="29" spans="1:35" s="13" customFormat="1" ht="18.75" customHeight="1" thickBot="1" x14ac:dyDescent="0.3">
      <c r="A29" s="52" t="s">
        <v>26</v>
      </c>
      <c r="B29" s="52"/>
      <c r="C29" s="52"/>
      <c r="D29" s="52"/>
      <c r="E29" s="52"/>
      <c r="F29" s="52"/>
      <c r="G29" s="52"/>
      <c r="H29" s="52"/>
      <c r="I29" s="52"/>
      <c r="J29" s="52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</row>
    <row r="30" spans="1:35" s="13" customFormat="1" ht="18.75" customHeight="1" x14ac:dyDescent="0.25">
      <c r="A30" s="7"/>
      <c r="B30" s="8" t="str">
        <f>A31</f>
        <v>Fylkir 1</v>
      </c>
      <c r="C30" s="8"/>
      <c r="D30" s="8"/>
      <c r="E30" s="8"/>
      <c r="F30" s="8" t="str">
        <f>A32</f>
        <v>ÍR 2</v>
      </c>
      <c r="G30" s="8"/>
      <c r="H30" s="8"/>
      <c r="I30" s="8"/>
      <c r="J30" s="8" t="str">
        <f>A33</f>
        <v>Víkingur F 1</v>
      </c>
      <c r="K30" s="8"/>
      <c r="L30" s="8"/>
      <c r="M30" s="8"/>
      <c r="N30" s="8" t="str">
        <f>A34</f>
        <v>ÍBV 1</v>
      </c>
      <c r="O30" s="8"/>
      <c r="P30" s="8"/>
      <c r="Q30" s="8"/>
      <c r="R30" s="9" t="s">
        <v>21</v>
      </c>
      <c r="S30" s="8"/>
      <c r="T30" s="8"/>
      <c r="U30" s="9"/>
      <c r="V30" s="10" t="s">
        <v>4</v>
      </c>
      <c r="W30" s="8"/>
      <c r="X30" s="8"/>
      <c r="Y30" s="9"/>
      <c r="Z30" s="10" t="s">
        <v>5</v>
      </c>
      <c r="AA30" s="8"/>
      <c r="AB30" s="8"/>
      <c r="AC30" s="9"/>
      <c r="AD30" s="10" t="s">
        <v>6</v>
      </c>
      <c r="AE30" s="11" t="s">
        <v>7</v>
      </c>
      <c r="AF30" s="12"/>
      <c r="AG30" s="12"/>
      <c r="AH30" s="12"/>
      <c r="AI30" s="12"/>
    </row>
    <row r="31" spans="1:35" s="13" customFormat="1" ht="18.75" customHeight="1" x14ac:dyDescent="0.2">
      <c r="A31" s="37" t="s">
        <v>27</v>
      </c>
      <c r="B31" s="15"/>
      <c r="C31" s="16">
        <f>IF(FIND("-",B31 &amp; "-")=1,0,INT(MID(B31,1,FIND("-",B31)-1)))</f>
        <v>0</v>
      </c>
      <c r="D31" s="16">
        <f>IF(FIND("-",B31 &amp; "-")=1,0,INT(MID(B31,FIND("-",B31)+1,LEN(B31))))</f>
        <v>0</v>
      </c>
      <c r="E31" s="16">
        <f>IF(B31="",0,IF(C31&gt;D31,2,IF(C31=D31,1,0)))</f>
        <v>0</v>
      </c>
      <c r="F31" s="17" t="s">
        <v>58</v>
      </c>
      <c r="G31" s="16">
        <f>IF(FIND("-",F31 &amp; "-")=1,0,INT(MID(F31,1,FIND("-",F31)-1)))</f>
        <v>8</v>
      </c>
      <c r="H31" s="16">
        <f>IF(FIND("-",F31 &amp; "-")=1,0,INT(MID(F31,FIND("-",F31)+1,LEN(F31))))</f>
        <v>3</v>
      </c>
      <c r="I31" s="16">
        <f>IF(F31="",0,IF(G31&gt;H31,2,IF(G31=H31,1,0)))</f>
        <v>2</v>
      </c>
      <c r="J31" s="17" t="s">
        <v>62</v>
      </c>
      <c r="K31" s="16">
        <f>IF(FIND("-",J31 &amp; "-")=1,0,INT(MID(J31,1,FIND("-",J31)-1)))</f>
        <v>8</v>
      </c>
      <c r="L31" s="16">
        <f>IF(FIND("-",J31 &amp; "-")=1,0,INT(MID(J31,FIND("-",J31)+1,LEN(J31))))</f>
        <v>4</v>
      </c>
      <c r="M31" s="16">
        <f>IF(J31="",0,IF(K31&gt;L31,2,IF(K31=L31,1,0)))</f>
        <v>2</v>
      </c>
      <c r="N31" s="17" t="s">
        <v>52</v>
      </c>
      <c r="O31" s="16">
        <f>IF(FIND("-",N31 &amp; "-")=1,0,INT(MID(N31,1,FIND("-",N31)-1)))</f>
        <v>7</v>
      </c>
      <c r="P31" s="16">
        <f>IF(FIND("-",N31 &amp; "-")=1,0,INT(MID(N31,FIND("-",N31)+1,LEN(N31))))</f>
        <v>10</v>
      </c>
      <c r="Q31" s="16">
        <f>IF(N31="",0,IF(O31&gt;P31,2,IF(O31=P31,1,0)))</f>
        <v>0</v>
      </c>
      <c r="R31" s="18" t="s">
        <v>67</v>
      </c>
      <c r="S31" s="16">
        <f>IF(FIND("-",R31 &amp; "-")=1,0,INT(MID(R31,1,FIND("-",R31)-1)))</f>
        <v>6</v>
      </c>
      <c r="T31" s="16">
        <f>IF(FIND("-",R31 &amp; "-")=1,0,INT(MID(R31,FIND("-",R31)+1,LEN(R31))))</f>
        <v>8</v>
      </c>
      <c r="U31" s="16">
        <f>IF(R31="",0,IF(S31&gt;T31,2,IF(S31=T31,1,0)))</f>
        <v>0</v>
      </c>
      <c r="V31" s="19" t="str">
        <f>IF(C31+G31+K31+O31+S31+W31&gt;0,CONCATENATE(C31+G31+K31+O31+S31+W31," - ",D31+H31+L31+P31+T31+X31),"")</f>
        <v>29 - 25</v>
      </c>
      <c r="W31" s="16"/>
      <c r="X31" s="16"/>
      <c r="Y31" s="16"/>
      <c r="Z31" s="20">
        <f>IF(C31+G31+K31+O31+S31+W31+AA31&gt;0,C31+G31+K31+O31+S31+W31+AA31-D31-H31-L31-P31-T31-X31-AB31,"")</f>
        <v>4</v>
      </c>
      <c r="AA31" s="16"/>
      <c r="AB31" s="16"/>
      <c r="AC31" s="16"/>
      <c r="AD31" s="20">
        <f>IF(E31+I31+M31+Q31+U31+Y31+AC31&gt;0,E31+I31+M31+Q31+U31+Y31+AC31,"")</f>
        <v>4</v>
      </c>
      <c r="AE31" s="21" t="s">
        <v>75</v>
      </c>
      <c r="AF31" s="22"/>
      <c r="AG31" s="22"/>
      <c r="AH31" s="22"/>
      <c r="AI31" s="22"/>
    </row>
    <row r="32" spans="1:35" s="13" customFormat="1" ht="18.75" customHeight="1" x14ac:dyDescent="0.2">
      <c r="A32" s="37" t="s">
        <v>28</v>
      </c>
      <c r="B32" s="19" t="str">
        <f>IF(F31&lt;&gt;"",CONCATENATE(H31,"-",G31),"")</f>
        <v>3-8</v>
      </c>
      <c r="C32" s="16">
        <f>IF(FIND("-",B32 &amp; "-")=1,0,INT(MID(B32,1,FIND("-",B32)-1)))</f>
        <v>3</v>
      </c>
      <c r="D32" s="16">
        <f>IF(FIND("-",B32 &amp; "-")=1,0,INT(MID(B32,FIND("-",B32)+1,LEN(B32))))</f>
        <v>8</v>
      </c>
      <c r="E32" s="16">
        <f>IF(B32="",0,IF(C32&gt;D32,2,IF(C32=D32,1,0)))</f>
        <v>0</v>
      </c>
      <c r="F32" s="15"/>
      <c r="G32" s="16">
        <f>IF(FIND("-",F32 &amp; "-")=1,0,INT(MID(F32,1,FIND("-",F32)-1)))</f>
        <v>0</v>
      </c>
      <c r="H32" s="16">
        <f>IF(FIND("-",F32 &amp; "-")=1,0,INT(MID(F32,FIND("-",F32)+1,LEN(F32))))</f>
        <v>0</v>
      </c>
      <c r="I32" s="16">
        <f>IF(F32="",0,IF(G32&gt;H32,2,IF(G32=H32,1,0)))</f>
        <v>0</v>
      </c>
      <c r="J32" s="17" t="s">
        <v>51</v>
      </c>
      <c r="K32" s="16">
        <f>IF(FIND("-",J32 &amp; "-")=1,0,INT(MID(J32,1,FIND("-",J32)-1)))</f>
        <v>10</v>
      </c>
      <c r="L32" s="16">
        <f>IF(FIND("-",J32 &amp; "-")=1,0,INT(MID(J32,FIND("-",J32)+1,LEN(J32))))</f>
        <v>10</v>
      </c>
      <c r="M32" s="16">
        <f>IF(J32="",0,IF(K32&gt;L32,2,IF(K32=L32,1,0)))</f>
        <v>1</v>
      </c>
      <c r="N32" s="17" t="s">
        <v>60</v>
      </c>
      <c r="O32" s="16">
        <f>IF(FIND("-",N32 &amp; "-")=1,0,INT(MID(N32,1,FIND("-",N32)-1)))</f>
        <v>1</v>
      </c>
      <c r="P32" s="16">
        <f>IF(FIND("-",N32 &amp; "-")=1,0,INT(MID(N32,FIND("-",N32)+1,LEN(N32))))</f>
        <v>8</v>
      </c>
      <c r="Q32" s="16">
        <f>IF(N32="",0,IF(O32&gt;P32,2,IF(O32=P32,1,0)))</f>
        <v>0</v>
      </c>
      <c r="R32" s="18" t="s">
        <v>65</v>
      </c>
      <c r="S32" s="16">
        <f>IF(FIND("-",R32 &amp; "-")=1,0,INT(MID(R32,1,FIND("-",R32)-1)))</f>
        <v>10</v>
      </c>
      <c r="T32" s="16">
        <f>IF(FIND("-",R32 &amp; "-")=1,0,INT(MID(R32,FIND("-",R32)+1,LEN(R32))))</f>
        <v>13</v>
      </c>
      <c r="U32" s="16">
        <f>IF(R32="",0,IF(S32&gt;T32,2,IF(S32=T32,1,0)))</f>
        <v>0</v>
      </c>
      <c r="V32" s="19" t="str">
        <f>IF(C32+G32+K32+O32+S32+W32&gt;0,CONCATENATE(C32+G32+K32+O32+S32+W32," - ",D32+H32+L32+P32+T32+X32),"")</f>
        <v>24 - 39</v>
      </c>
      <c r="W32" s="16"/>
      <c r="X32" s="16"/>
      <c r="Y32" s="16"/>
      <c r="Z32" s="20">
        <f>IF(C32+G32+K32+O32+S32+W32+AA32&gt;0,C32+G32+K32+O32+S32+W32+AA32-D32-H32-L32-P32-T32-X32-AB32,"")</f>
        <v>-15</v>
      </c>
      <c r="AA32" s="16"/>
      <c r="AB32" s="16"/>
      <c r="AC32" s="16"/>
      <c r="AD32" s="20">
        <f>IF(E32+I32+M32+Q32+U32+Y32+AC32&gt;0,E32+I32+M32+Q32+U32+Y32+AC32,"")</f>
        <v>1</v>
      </c>
      <c r="AE32" s="21" t="s">
        <v>77</v>
      </c>
      <c r="AF32" s="22"/>
      <c r="AG32" s="22"/>
      <c r="AH32" s="22"/>
      <c r="AI32" s="22"/>
    </row>
    <row r="33" spans="1:35" s="13" customFormat="1" ht="18.75" customHeight="1" x14ac:dyDescent="0.2">
      <c r="A33" s="37" t="s">
        <v>29</v>
      </c>
      <c r="B33" s="19" t="str">
        <f>IF(J31&lt;&gt;"",CONCATENATE(L31,"-",K31),"")</f>
        <v>4-8</v>
      </c>
      <c r="C33" s="16">
        <f>IF(FIND("-",B33 &amp; "-")=1,0,INT(MID(B33,1,FIND("-",B33)-1)))</f>
        <v>4</v>
      </c>
      <c r="D33" s="16">
        <f>IF(FIND("-",B33 &amp; "-")=1,0,INT(MID(B33,FIND("-",B33)+1,LEN(B33))))</f>
        <v>8</v>
      </c>
      <c r="E33" s="16">
        <f>IF(B33="",0,IF(C33&gt;D33,2,IF(C33=D33,1,0)))</f>
        <v>0</v>
      </c>
      <c r="F33" s="19" t="str">
        <f>IF(J32&lt;&gt;"",CONCATENATE(L32,"-",K32),"")</f>
        <v>10-10</v>
      </c>
      <c r="G33" s="16">
        <f>IF(FIND("-",F33 &amp; "-")=1,0,INT(MID(F33,1,FIND("-",F33)-1)))</f>
        <v>10</v>
      </c>
      <c r="H33" s="16">
        <f>IF(FIND("-",F33 &amp; "-")=1,0,INT(MID(F33,FIND("-",F33)+1,LEN(F33))))</f>
        <v>10</v>
      </c>
      <c r="I33" s="16">
        <f>IF(F33="",0,IF(G33&gt;H33,2,IF(G33=H33,1,0)))</f>
        <v>1</v>
      </c>
      <c r="J33" s="15"/>
      <c r="K33" s="16">
        <f>IF(FIND("-",J33 &amp; "-")=1,0,INT(MID(J33,1,FIND("-",J33)-1)))</f>
        <v>0</v>
      </c>
      <c r="L33" s="16">
        <f>IF(FIND("-",J33 &amp; "-")=1,0,INT(MID(J33,FIND("-",J33)+1,LEN(J33))))</f>
        <v>0</v>
      </c>
      <c r="M33" s="16">
        <f>IF(J33="",0,IF(K33&gt;L33,2,IF(K33=L33,1,0)))</f>
        <v>0</v>
      </c>
      <c r="N33" s="17" t="s">
        <v>57</v>
      </c>
      <c r="O33" s="16">
        <f>IF(FIND("-",N33 &amp; "-")=1,0,INT(MID(N33,1,FIND("-",N33)-1)))</f>
        <v>5</v>
      </c>
      <c r="P33" s="16">
        <f>IF(FIND("-",N33 &amp; "-")=1,0,INT(MID(N33,FIND("-",N33)+1,LEN(N33))))</f>
        <v>10</v>
      </c>
      <c r="Q33" s="16">
        <f>IF(N33="",0,IF(O33&gt;P33,2,IF(O33=P33,1,0)))</f>
        <v>0</v>
      </c>
      <c r="R33" s="18" t="s">
        <v>66</v>
      </c>
      <c r="S33" s="16">
        <f>IF(FIND("-",R33 &amp; "-")=1,0,INT(MID(R33,1,FIND("-",R33)-1)))</f>
        <v>13</v>
      </c>
      <c r="T33" s="16">
        <f>IF(FIND("-",R33 &amp; "-")=1,0,INT(MID(R33,FIND("-",R33)+1,LEN(R33))))</f>
        <v>10</v>
      </c>
      <c r="U33" s="16">
        <f>IF(R33="",0,IF(S33&gt;T33,2,IF(S33=T33,1,0)))</f>
        <v>2</v>
      </c>
      <c r="V33" s="19" t="str">
        <f>IF(C33+G33+K33+O33+S33+W33&gt;0,CONCATENATE(C33+G33+K33+O33+S33+W33," - ",D33+H33+L33+P33+T33+X33),"")</f>
        <v>32 - 38</v>
      </c>
      <c r="W33" s="16"/>
      <c r="X33" s="16"/>
      <c r="Y33" s="16"/>
      <c r="Z33" s="20">
        <f>IF(C33+G33+K33+O33+S33+W33+AA33&gt;0,C33+G33+K33+O33+S33+W33+AA33-D33-H33-L33-P33-T33-X33-AB33,"")</f>
        <v>-6</v>
      </c>
      <c r="AA33" s="16"/>
      <c r="AB33" s="16"/>
      <c r="AC33" s="16"/>
      <c r="AD33" s="20">
        <f>IF(E33+I33+M33+Q33+U33+Y33+AC33&gt;0,E33+I33+M33+Q33+U33+Y33+AC33,"")</f>
        <v>3</v>
      </c>
      <c r="AE33" s="21" t="s">
        <v>76</v>
      </c>
      <c r="AF33" s="22"/>
      <c r="AG33" s="22"/>
      <c r="AH33" s="22"/>
      <c r="AI33" s="22"/>
    </row>
    <row r="34" spans="1:35" s="13" customFormat="1" ht="18.75" customHeight="1" thickBot="1" x14ac:dyDescent="0.25">
      <c r="A34" s="38" t="s">
        <v>30</v>
      </c>
      <c r="B34" s="24" t="str">
        <f>IF(N31&lt;&gt;"",CONCATENATE(P31,"-",O31),"")</f>
        <v>10-7</v>
      </c>
      <c r="C34" s="25">
        <f>IF(FIND("-",B34 &amp; "-")=1,0,INT(MID(B34,1,FIND("-",B34)-1)))</f>
        <v>10</v>
      </c>
      <c r="D34" s="25">
        <f>IF(FIND("-",B34 &amp; "-")=1,0,INT(MID(B34,FIND("-",B34)+1,LEN(B34))))</f>
        <v>7</v>
      </c>
      <c r="E34" s="25">
        <f>IF(B34="",0,IF(C34&gt;D34,2,IF(C34=D34,1,0)))</f>
        <v>2</v>
      </c>
      <c r="F34" s="26" t="str">
        <f>IF(N32&lt;&gt;"",CONCATENATE(P32,"-",O32),"")</f>
        <v>8-1</v>
      </c>
      <c r="G34" s="25">
        <f>IF(FIND("-",F34 &amp; "-")=1,0,INT(MID(F34,1,FIND("-",F34)-1)))</f>
        <v>8</v>
      </c>
      <c r="H34" s="25">
        <f>IF(FIND("-",F34 &amp; "-")=1,0,INT(MID(F34,FIND("-",F34)+1,LEN(F34))))</f>
        <v>1</v>
      </c>
      <c r="I34" s="25">
        <f>IF(F34="",0,IF(G34&gt;H34,2,IF(G34=H34,1,0)))</f>
        <v>2</v>
      </c>
      <c r="J34" s="26" t="str">
        <f>IF(N33&lt;&gt;"",CONCATENATE(P33,"-",O33),"")</f>
        <v>10-5</v>
      </c>
      <c r="K34" s="25">
        <f>IF(FIND("-",J34 &amp; "-")=1,0,INT(MID(J34,1,FIND("-",J34)-1)))</f>
        <v>10</v>
      </c>
      <c r="L34" s="25">
        <f>IF(FIND("-",J34 &amp; "-")=1,0,INT(MID(J34,FIND("-",J34)+1,LEN(J34))))</f>
        <v>5</v>
      </c>
      <c r="M34" s="25">
        <f>IF(J34="",0,IF(K34&gt;L34,2,IF(K34=L34,1,0)))</f>
        <v>2</v>
      </c>
      <c r="N34" s="35"/>
      <c r="O34" s="25">
        <f>IF(FIND("-",N34 &amp; "-")=1,0,INT(MID(N34,1,FIND("-",N34)-1)))</f>
        <v>0</v>
      </c>
      <c r="P34" s="25">
        <f>IF(FIND("-",N34 &amp; "-")=1,0,INT(MID(N34,FIND("-",N34)+1,LEN(N34))))</f>
        <v>0</v>
      </c>
      <c r="Q34" s="25">
        <f>IF(N34="",0,IF(O34&gt;P34,2,IF(O34=P34,1,0)))</f>
        <v>0</v>
      </c>
      <c r="R34" s="36" t="s">
        <v>68</v>
      </c>
      <c r="S34" s="25">
        <f>IF(FIND("-",R34 &amp; "-")=1,0,INT(MID(R34,1,FIND("-",R34)-1)))</f>
        <v>8</v>
      </c>
      <c r="T34" s="25">
        <f>IF(FIND("-",R34 &amp; "-")=1,0,INT(MID(R34,FIND("-",R34)+1,LEN(R34))))</f>
        <v>6</v>
      </c>
      <c r="U34" s="25">
        <f>IF(R34="",0,IF(S34&gt;T34,2,IF(S34=T34,1,0)))</f>
        <v>2</v>
      </c>
      <c r="V34" s="26" t="str">
        <f>IF(C34+G34+K34+O34+S34+W34&gt;0,CONCATENATE(C34+G34+K34+O34+S34+W34," - ",D34+H34+L34+P34+T34+X34),"")</f>
        <v>36 - 19</v>
      </c>
      <c r="W34" s="25"/>
      <c r="X34" s="25"/>
      <c r="Y34" s="25"/>
      <c r="Z34" s="28">
        <f>IF(C34+G34+K34+O34+S34+W34+AA34&gt;0,C34+G34+K34+O34+S34+W34+AA34-D34-H34-L34-P34-T34-X34-AB34,"")</f>
        <v>17</v>
      </c>
      <c r="AA34" s="25"/>
      <c r="AB34" s="25"/>
      <c r="AC34" s="25"/>
      <c r="AD34" s="28">
        <f>IF(E34+I34+M34+Q34+U34+Y34+AC34&gt;0,E34+I34+M34+Q34+U34+Y34+AC34,"")</f>
        <v>8</v>
      </c>
      <c r="AE34" s="29" t="s">
        <v>74</v>
      </c>
      <c r="AF34" s="22"/>
      <c r="AG34" s="22"/>
      <c r="AH34" s="22"/>
      <c r="AI34" s="22"/>
    </row>
    <row r="35" spans="1:35" s="13" customFormat="1" ht="18.75" customHeight="1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</row>
    <row r="36" spans="1:35" s="2" customFormat="1" ht="26.25" x14ac:dyDescent="0.4">
      <c r="A36" s="51" t="s">
        <v>0</v>
      </c>
      <c r="B36" s="51"/>
      <c r="C36" s="51"/>
      <c r="D36" s="1"/>
      <c r="J36" s="3" t="s">
        <v>1</v>
      </c>
    </row>
    <row r="37" spans="1:35" s="2" customFormat="1" ht="26.25" x14ac:dyDescent="0.4">
      <c r="A37" s="50"/>
      <c r="B37" s="50"/>
      <c r="C37" s="50"/>
      <c r="D37" s="1"/>
      <c r="J37" s="3" t="s">
        <v>2</v>
      </c>
    </row>
    <row r="38" spans="1:35" s="2" customFormat="1" ht="26.25" x14ac:dyDescent="0.4">
      <c r="D38" s="1"/>
      <c r="J38" s="3"/>
    </row>
    <row r="39" spans="1:35" s="2" customFormat="1" ht="18.75" thickBot="1" x14ac:dyDescent="0.3">
      <c r="A39" s="52" t="s">
        <v>31</v>
      </c>
      <c r="B39" s="52"/>
      <c r="C39" s="52"/>
      <c r="D39" s="52"/>
      <c r="E39" s="52"/>
      <c r="F39" s="52"/>
      <c r="G39" s="52"/>
      <c r="H39" s="52"/>
      <c r="I39" s="52"/>
      <c r="J39" s="52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</row>
    <row r="40" spans="1:35" s="2" customFormat="1" ht="15.75" x14ac:dyDescent="0.25">
      <c r="A40" s="7"/>
      <c r="B40" s="8" t="str">
        <f>A41</f>
        <v>Valur 2</v>
      </c>
      <c r="C40" s="8"/>
      <c r="D40" s="8"/>
      <c r="E40" s="8"/>
      <c r="F40" s="8" t="str">
        <f>A42</f>
        <v>HK Digranes 2</v>
      </c>
      <c r="G40" s="8"/>
      <c r="H40" s="8"/>
      <c r="I40" s="8"/>
      <c r="J40" s="8" t="str">
        <f>A43</f>
        <v>Fylkir 2</v>
      </c>
      <c r="K40" s="8"/>
      <c r="L40" s="8"/>
      <c r="M40" s="8"/>
      <c r="N40" s="8" t="str">
        <f>A44</f>
        <v>HK Kór 3</v>
      </c>
      <c r="O40" s="8"/>
      <c r="P40" s="8"/>
      <c r="Q40" s="8"/>
      <c r="R40" s="9" t="s">
        <v>21</v>
      </c>
      <c r="S40" s="8"/>
      <c r="T40" s="8"/>
      <c r="U40" s="9"/>
      <c r="V40" s="10" t="s">
        <v>4</v>
      </c>
      <c r="W40" s="8"/>
      <c r="X40" s="8"/>
      <c r="Y40" s="9"/>
      <c r="Z40" s="10" t="s">
        <v>5</v>
      </c>
      <c r="AA40" s="8"/>
      <c r="AB40" s="8"/>
      <c r="AC40" s="9"/>
      <c r="AD40" s="10" t="s">
        <v>6</v>
      </c>
      <c r="AE40" s="11" t="s">
        <v>7</v>
      </c>
      <c r="AF40" s="12"/>
      <c r="AG40" s="12"/>
      <c r="AH40" s="12"/>
      <c r="AI40" s="12"/>
    </row>
    <row r="41" spans="1:35" s="2" customFormat="1" ht="15" x14ac:dyDescent="0.2">
      <c r="A41" s="39" t="s">
        <v>32</v>
      </c>
      <c r="B41" s="15"/>
      <c r="C41" s="16">
        <f>IF(FIND("-",B41 &amp; "-")=1,0,INT(MID(B41,1,FIND("-",B41)-1)))</f>
        <v>0</v>
      </c>
      <c r="D41" s="16">
        <f>IF(FIND("-",B41 &amp; "-")=1,0,INT(MID(B41,FIND("-",B41)+1,LEN(B41))))</f>
        <v>0</v>
      </c>
      <c r="E41" s="16">
        <f>IF(B41="",0,IF(C41&gt;D41,2,IF(C41=D41,1,0)))</f>
        <v>0</v>
      </c>
      <c r="F41" s="17" t="s">
        <v>71</v>
      </c>
      <c r="G41" s="16">
        <f>IF(FIND("-",F41 &amp; "-")=1,0,INT(MID(F41,1,FIND("-",F41)-1)))</f>
        <v>9</v>
      </c>
      <c r="H41" s="16">
        <f>IF(FIND("-",F41 &amp; "-")=1,0,INT(MID(F41,FIND("-",F41)+1,LEN(F41))))</f>
        <v>5</v>
      </c>
      <c r="I41" s="16">
        <f>IF(F41="",0,IF(G41&gt;H41,2,IF(G41=H41,1,0)))</f>
        <v>2</v>
      </c>
      <c r="J41" s="17" t="s">
        <v>109</v>
      </c>
      <c r="K41" s="16">
        <f>IF(FIND("-",J41 &amp; "-")=1,0,INT(MID(J41,1,FIND("-",J41)-1)))</f>
        <v>2</v>
      </c>
      <c r="L41" s="16">
        <f>IF(FIND("-",J41 &amp; "-")=1,0,INT(MID(J41,FIND("-",J41)+1,LEN(J41))))</f>
        <v>3</v>
      </c>
      <c r="M41" s="16">
        <f>IF(J41="",0,IF(K41&gt;L41,2,IF(K41=L41,1,0)))</f>
        <v>0</v>
      </c>
      <c r="N41" s="17" t="s">
        <v>57</v>
      </c>
      <c r="O41" s="16">
        <f>IF(FIND("-",N41 &amp; "-")=1,0,INT(MID(N41,1,FIND("-",N41)-1)))</f>
        <v>5</v>
      </c>
      <c r="P41" s="16">
        <f>IF(FIND("-",N41 &amp; "-")=1,0,INT(MID(N41,FIND("-",N41)+1,LEN(N41))))</f>
        <v>10</v>
      </c>
      <c r="Q41" s="16">
        <f>IF(N41="",0,IF(O41&gt;P41,2,IF(O41=P41,1,0)))</f>
        <v>0</v>
      </c>
      <c r="R41" s="18" t="s">
        <v>113</v>
      </c>
      <c r="S41" s="16">
        <f>IF(FIND("-",R41 &amp; "-")=1,0,INT(MID(R41,1,FIND("-",R41)-1)))</f>
        <v>6</v>
      </c>
      <c r="T41" s="16">
        <f>IF(FIND("-",R41 &amp; "-")=1,0,INT(MID(R41,FIND("-",R41)+1,LEN(R41))))</f>
        <v>10</v>
      </c>
      <c r="U41" s="16">
        <f>IF(R41="",0,IF(S41&gt;T41,2,IF(S41=T41,1,0)))</f>
        <v>0</v>
      </c>
      <c r="V41" s="19" t="str">
        <f>IF(C41+G41+K41+O41+S41+W41&gt;0,CONCATENATE(C41+G41+K41+O41+S41+W41," - ",D41+H41+L41+P41+T41+X41),"")</f>
        <v>22 - 28</v>
      </c>
      <c r="W41" s="16"/>
      <c r="X41" s="16"/>
      <c r="Y41" s="16"/>
      <c r="Z41" s="20">
        <f>IF(C41+G41+K41+O41+S41+W41+AA41&gt;0,C41+G41+K41+O41+S41+W41+AA41-D41-H41-L41-P41-T41-X41-AB41,"")</f>
        <v>-6</v>
      </c>
      <c r="AA41" s="16"/>
      <c r="AB41" s="16"/>
      <c r="AC41" s="16"/>
      <c r="AD41" s="20">
        <f>IF(E41+I41+M41+Q41+U41+Y41+AC41&gt;0,E41+I41+M41+Q41+U41+Y41+AC41,"")</f>
        <v>2</v>
      </c>
      <c r="AE41" s="21" t="s">
        <v>77</v>
      </c>
      <c r="AF41" s="22"/>
      <c r="AG41" s="22"/>
      <c r="AH41" s="22"/>
      <c r="AI41" s="22"/>
    </row>
    <row r="42" spans="1:35" s="13" customFormat="1" ht="18.75" customHeight="1" x14ac:dyDescent="0.2">
      <c r="A42" s="39" t="s">
        <v>33</v>
      </c>
      <c r="B42" s="19" t="str">
        <f>IF(F41&lt;&gt;"",CONCATENATE(H41,"-",G41),"")</f>
        <v>5-9</v>
      </c>
      <c r="C42" s="16">
        <f>IF(FIND("-",B42 &amp; "-")=1,0,INT(MID(B42,1,FIND("-",B42)-1)))</f>
        <v>5</v>
      </c>
      <c r="D42" s="16">
        <f>IF(FIND("-",B42 &amp; "-")=1,0,INT(MID(B42,FIND("-",B42)+1,LEN(B42))))</f>
        <v>9</v>
      </c>
      <c r="E42" s="16">
        <f>IF(B42="",0,IF(C42&gt;D42,2,IF(C42=D42,1,0)))</f>
        <v>0</v>
      </c>
      <c r="F42" s="15"/>
      <c r="G42" s="16">
        <f>IF(FIND("-",F42 &amp; "-")=1,0,INT(MID(F42,1,FIND("-",F42)-1)))</f>
        <v>0</v>
      </c>
      <c r="H42" s="16">
        <f>IF(FIND("-",F42 &amp; "-")=1,0,INT(MID(F42,FIND("-",F42)+1,LEN(F42))))</f>
        <v>0</v>
      </c>
      <c r="I42" s="16">
        <f>IF(F42="",0,IF(G42&gt;H42,2,IF(G42=H42,1,0)))</f>
        <v>0</v>
      </c>
      <c r="J42" s="17" t="s">
        <v>102</v>
      </c>
      <c r="K42" s="16">
        <f>IF(FIND("-",J42 &amp; "-")=1,0,INT(MID(J42,1,FIND("-",J42)-1)))</f>
        <v>7</v>
      </c>
      <c r="L42" s="16">
        <f>IF(FIND("-",J42 &amp; "-")=1,0,INT(MID(J42,FIND("-",J42)+1,LEN(J42))))</f>
        <v>4</v>
      </c>
      <c r="M42" s="16">
        <f>IF(J42="",0,IF(K42&gt;L42,2,IF(K42=L42,1,0)))</f>
        <v>2</v>
      </c>
      <c r="N42" s="17" t="s">
        <v>92</v>
      </c>
      <c r="O42" s="16">
        <f>IF(FIND("-",N42 &amp; "-")=1,0,INT(MID(N42,1,FIND("-",N42)-1)))</f>
        <v>5</v>
      </c>
      <c r="P42" s="16">
        <f>IF(FIND("-",N42 &amp; "-")=1,0,INT(MID(N42,FIND("-",N42)+1,LEN(N42))))</f>
        <v>12</v>
      </c>
      <c r="Q42" s="16">
        <f>IF(N42="",0,IF(O42&gt;P42,2,IF(O42=P42,1,0)))</f>
        <v>0</v>
      </c>
      <c r="R42" s="18" t="s">
        <v>112</v>
      </c>
      <c r="S42" s="16">
        <f>IF(FIND("-",R42 &amp; "-")=1,0,INT(MID(R42,1,FIND("-",R42)-1)))</f>
        <v>9</v>
      </c>
      <c r="T42" s="16">
        <f>IF(FIND("-",R42 &amp; "-")=1,0,INT(MID(R42,FIND("-",R42)+1,LEN(R42))))</f>
        <v>9</v>
      </c>
      <c r="U42" s="16">
        <f>IF(R42="",0,IF(S42&gt;T42,2,IF(S42=T42,1,0)))</f>
        <v>1</v>
      </c>
      <c r="V42" s="19" t="str">
        <f>IF(C42+G42+K42+O42+S42+W42&gt;0,CONCATENATE(C42+G42+K42+O42+S42+W42," - ",D42+H42+L42+P42+T42+X42),"")</f>
        <v>26 - 34</v>
      </c>
      <c r="W42" s="16"/>
      <c r="X42" s="16"/>
      <c r="Y42" s="16"/>
      <c r="Z42" s="20">
        <f>IF(C42+G42+K42+O42+S42+W42+AA42&gt;0,C42+G42+K42+O42+S42+W42+AA42-D42-H42-L42-P42-T42-X42-AB42,"")</f>
        <v>-8</v>
      </c>
      <c r="AA42" s="16"/>
      <c r="AB42" s="16"/>
      <c r="AC42" s="16"/>
      <c r="AD42" s="20">
        <f>IF(E42+I42+M42+Q42+U42+Y42+AC42&gt;0,E42+I42+M42+Q42+U42+Y42+AC42,"")</f>
        <v>3</v>
      </c>
      <c r="AE42" s="21" t="s">
        <v>75</v>
      </c>
      <c r="AF42" s="22"/>
      <c r="AG42" s="22"/>
      <c r="AH42" s="22"/>
      <c r="AI42" s="22"/>
    </row>
    <row r="43" spans="1:35" s="13" customFormat="1" ht="18.75" customHeight="1" x14ac:dyDescent="0.2">
      <c r="A43" s="39" t="s">
        <v>34</v>
      </c>
      <c r="B43" s="19" t="str">
        <f>IF(J41&lt;&gt;"",CONCATENATE(L41,"-",K41),"")</f>
        <v>3-2</v>
      </c>
      <c r="C43" s="16">
        <f>IF(FIND("-",B43 &amp; "-")=1,0,INT(MID(B43,1,FIND("-",B43)-1)))</f>
        <v>3</v>
      </c>
      <c r="D43" s="16">
        <f>IF(FIND("-",B43 &amp; "-")=1,0,INT(MID(B43,FIND("-",B43)+1,LEN(B43))))</f>
        <v>2</v>
      </c>
      <c r="E43" s="16">
        <f>IF(B43="",0,IF(C43&gt;D43,2,IF(C43=D43,1,0)))</f>
        <v>2</v>
      </c>
      <c r="F43" s="19" t="str">
        <f>IF(J42&lt;&gt;"",CONCATENATE(L42,"-",K42),"")</f>
        <v>4-7</v>
      </c>
      <c r="G43" s="16">
        <f>IF(FIND("-",F43 &amp; "-")=1,0,INT(MID(F43,1,FIND("-",F43)-1)))</f>
        <v>4</v>
      </c>
      <c r="H43" s="16">
        <f>IF(FIND("-",F43 &amp; "-")=1,0,INT(MID(F43,FIND("-",F43)+1,LEN(F43))))</f>
        <v>7</v>
      </c>
      <c r="I43" s="16">
        <f>IF(F43="",0,IF(G43&gt;H43,2,IF(G43=H43,1,0)))</f>
        <v>0</v>
      </c>
      <c r="J43" s="15"/>
      <c r="K43" s="16">
        <f>IF(FIND("-",J43 &amp; "-")=1,0,INT(MID(J43,1,FIND("-",J43)-1)))</f>
        <v>0</v>
      </c>
      <c r="L43" s="16">
        <f>IF(FIND("-",J43 &amp; "-")=1,0,INT(MID(J43,FIND("-",J43)+1,LEN(J43))))</f>
        <v>0</v>
      </c>
      <c r="M43" s="16">
        <f>IF(J43="",0,IF(K43&gt;L43,2,IF(K43=L43,1,0)))</f>
        <v>0</v>
      </c>
      <c r="N43" s="17" t="s">
        <v>87</v>
      </c>
      <c r="O43" s="16">
        <f>IF(FIND("-",N43 &amp; "-")=1,0,INT(MID(N43,1,FIND("-",N43)-1)))</f>
        <v>6</v>
      </c>
      <c r="P43" s="16">
        <f>IF(FIND("-",N43 &amp; "-")=1,0,INT(MID(N43,FIND("-",N43)+1,LEN(N43))))</f>
        <v>13</v>
      </c>
      <c r="Q43" s="16">
        <f>IF(N43="",0,IF(O43&gt;P43,2,IF(O43=P43,1,0)))</f>
        <v>0</v>
      </c>
      <c r="R43" s="18" t="s">
        <v>112</v>
      </c>
      <c r="S43" s="16">
        <f>IF(FIND("-",R43 &amp; "-")=1,0,INT(MID(R43,1,FIND("-",R43)-1)))</f>
        <v>9</v>
      </c>
      <c r="T43" s="16">
        <f>IF(FIND("-",R43 &amp; "-")=1,0,INT(MID(R43,FIND("-",R43)+1,LEN(R43))))</f>
        <v>9</v>
      </c>
      <c r="U43" s="16">
        <f>IF(R43="",0,IF(S43&gt;T43,2,IF(S43=T43,1,0)))</f>
        <v>1</v>
      </c>
      <c r="V43" s="19" t="str">
        <f>IF(C43+G43+K43+O43+S43+W43&gt;0,CONCATENATE(C43+G43+K43+O43+S43+W43," - ",D43+H43+L43+P43+T43+X43),"")</f>
        <v>22 - 31</v>
      </c>
      <c r="W43" s="16"/>
      <c r="X43" s="16"/>
      <c r="Y43" s="16"/>
      <c r="Z43" s="20">
        <f>IF(C43+G43+K43+O43+S43+W43+AA43&gt;0,C43+G43+K43+O43+S43+W43+AA43-D43-H43-L43-P43-T43-X43-AB43,"")</f>
        <v>-9</v>
      </c>
      <c r="AA43" s="16"/>
      <c r="AB43" s="16"/>
      <c r="AC43" s="16"/>
      <c r="AD43" s="20">
        <f>IF(E43+I43+M43+Q43+U43+Y43+AC43&gt;0,E43+I43+M43+Q43+U43+Y43+AC43,"")</f>
        <v>3</v>
      </c>
      <c r="AE43" s="21" t="s">
        <v>76</v>
      </c>
      <c r="AF43" s="22"/>
      <c r="AG43" s="22"/>
      <c r="AH43" s="22"/>
      <c r="AI43" s="22"/>
    </row>
    <row r="44" spans="1:35" ht="18.75" customHeight="1" thickBot="1" x14ac:dyDescent="0.25">
      <c r="A44" s="40" t="s">
        <v>35</v>
      </c>
      <c r="B44" s="24" t="str">
        <f>IF(N41&lt;&gt;"",CONCATENATE(P41,"-",O41),"")</f>
        <v>10-5</v>
      </c>
      <c r="C44" s="25">
        <f>IF(FIND("-",B44 &amp; "-")=1,0,INT(MID(B44,1,FIND("-",B44)-1)))</f>
        <v>10</v>
      </c>
      <c r="D44" s="25">
        <f>IF(FIND("-",B44 &amp; "-")=1,0,INT(MID(B44,FIND("-",B44)+1,LEN(B44))))</f>
        <v>5</v>
      </c>
      <c r="E44" s="25">
        <f>IF(B44="",0,IF(C44&gt;D44,2,IF(C44=D44,1,0)))</f>
        <v>2</v>
      </c>
      <c r="F44" s="26" t="str">
        <f>IF(N42&lt;&gt;"",CONCATENATE(P42,"-",O42),"")</f>
        <v>12-5</v>
      </c>
      <c r="G44" s="25">
        <f>IF(FIND("-",F44 &amp; "-")=1,0,INT(MID(F44,1,FIND("-",F44)-1)))</f>
        <v>12</v>
      </c>
      <c r="H44" s="25">
        <f>IF(FIND("-",F44 &amp; "-")=1,0,INT(MID(F44,FIND("-",F44)+1,LEN(F44))))</f>
        <v>5</v>
      </c>
      <c r="I44" s="25">
        <f>IF(F44="",0,IF(G44&gt;H44,2,IF(G44=H44,1,0)))</f>
        <v>2</v>
      </c>
      <c r="J44" s="26" t="str">
        <f>IF(N43&lt;&gt;"",CONCATENATE(P43,"-",O43),"")</f>
        <v>13-6</v>
      </c>
      <c r="K44" s="25">
        <f>IF(FIND("-",J44 &amp; "-")=1,0,INT(MID(J44,1,FIND("-",J44)-1)))</f>
        <v>13</v>
      </c>
      <c r="L44" s="25">
        <f>IF(FIND("-",J44 &amp; "-")=1,0,INT(MID(J44,FIND("-",J44)+1,LEN(J44))))</f>
        <v>6</v>
      </c>
      <c r="M44" s="25">
        <f>IF(J44="",0,IF(K44&gt;L44,2,IF(K44=L44,1,0)))</f>
        <v>2</v>
      </c>
      <c r="N44" s="35"/>
      <c r="O44" s="25">
        <f>IF(FIND("-",N44 &amp; "-")=1,0,INT(MID(N44,1,FIND("-",N44)-1)))</f>
        <v>0</v>
      </c>
      <c r="P44" s="25">
        <f>IF(FIND("-",N44 &amp; "-")=1,0,INT(MID(N44,FIND("-",N44)+1,LEN(N44))))</f>
        <v>0</v>
      </c>
      <c r="Q44" s="25">
        <f>IF(N44="",0,IF(O44&gt;P44,2,IF(O44=P44,1,0)))</f>
        <v>0</v>
      </c>
      <c r="R44" s="36" t="s">
        <v>84</v>
      </c>
      <c r="S44" s="25">
        <f>IF(FIND("-",R44 &amp; "-")=1,0,INT(MID(R44,1,FIND("-",R44)-1)))</f>
        <v>10</v>
      </c>
      <c r="T44" s="25">
        <f>IF(FIND("-",R44 &amp; "-")=1,0,INT(MID(R44,FIND("-",R44)+1,LEN(R44))))</f>
        <v>6</v>
      </c>
      <c r="U44" s="25">
        <f>IF(R44="",0,IF(S44&gt;T44,2,IF(S44=T44,1,0)))</f>
        <v>2</v>
      </c>
      <c r="V44" s="26" t="str">
        <f>IF(C44+G44+K44+O44+S44+W44&gt;0,CONCATENATE(C44+G44+K44+O44+S44+W44," - ",D44+H44+L44+P44+T44+X44),"")</f>
        <v>45 - 22</v>
      </c>
      <c r="W44" s="25"/>
      <c r="X44" s="25"/>
      <c r="Y44" s="25"/>
      <c r="Z44" s="28">
        <f>IF(C44+G44+K44+O44+S44+W44+AA44&gt;0,C44+G44+K44+O44+S44+W44+AA44-D44-H44-L44-P44-T44-X44-AB44,"")</f>
        <v>23</v>
      </c>
      <c r="AA44" s="25"/>
      <c r="AB44" s="25"/>
      <c r="AC44" s="25"/>
      <c r="AD44" s="28">
        <f>IF(E44+I44+M44+Q44+U44+Y44+AC44&gt;0,E44+I44+M44+Q44+U44+Y44+AC44,"")</f>
        <v>8</v>
      </c>
      <c r="AE44" s="29" t="s">
        <v>74</v>
      </c>
      <c r="AF44" s="22"/>
      <c r="AG44" s="22"/>
      <c r="AH44" s="22"/>
      <c r="AI44" s="22"/>
    </row>
    <row r="45" spans="1:35" ht="18.75" customHeight="1" thickBot="1" x14ac:dyDescent="0.3">
      <c r="A45" s="52" t="s">
        <v>36</v>
      </c>
      <c r="B45" s="52"/>
      <c r="C45" s="52"/>
      <c r="D45" s="52"/>
      <c r="E45" s="52"/>
      <c r="F45" s="52"/>
      <c r="G45" s="52"/>
      <c r="H45" s="52"/>
      <c r="I45" s="52"/>
      <c r="J45" s="52"/>
      <c r="K45" s="4"/>
      <c r="L45" s="4"/>
      <c r="M45" s="4"/>
      <c r="N45" s="5"/>
      <c r="O45" s="4"/>
      <c r="P45" s="4"/>
      <c r="Q45" s="4"/>
      <c r="R45" s="5"/>
      <c r="S45" s="4"/>
      <c r="T45" s="4"/>
      <c r="U45" s="4"/>
      <c r="Z45" s="5"/>
      <c r="AA45" s="5"/>
      <c r="AG45" s="22"/>
      <c r="AH45" s="22"/>
      <c r="AI45" s="22"/>
    </row>
    <row r="46" spans="1:35" s="13" customFormat="1" ht="18.75" customHeight="1" x14ac:dyDescent="0.25">
      <c r="A46" s="7"/>
      <c r="B46" s="8" t="str">
        <f>A47</f>
        <v>Stjarnan 2</v>
      </c>
      <c r="C46" s="8"/>
      <c r="D46" s="8"/>
      <c r="E46" s="8"/>
      <c r="F46" s="8" t="str">
        <f>A48</f>
        <v>HK Kór 2</v>
      </c>
      <c r="G46" s="8"/>
      <c r="H46" s="8"/>
      <c r="I46" s="8"/>
      <c r="J46" s="8" t="str">
        <f>A49</f>
        <v>Afturelding 2</v>
      </c>
      <c r="K46" s="8"/>
      <c r="L46" s="8"/>
      <c r="M46" s="8"/>
      <c r="N46" s="8" t="str">
        <f>A50</f>
        <v>Víkingur F 3</v>
      </c>
      <c r="O46" s="8"/>
      <c r="P46" s="8"/>
      <c r="Q46" s="8"/>
      <c r="R46" s="9" t="s">
        <v>21</v>
      </c>
      <c r="S46" s="8"/>
      <c r="T46" s="8"/>
      <c r="U46" s="9"/>
      <c r="V46" s="10" t="s">
        <v>4</v>
      </c>
      <c r="W46" s="8"/>
      <c r="X46" s="8"/>
      <c r="Y46" s="9"/>
      <c r="Z46" s="10" t="s">
        <v>5</v>
      </c>
      <c r="AA46" s="8"/>
      <c r="AB46" s="8"/>
      <c r="AC46" s="9"/>
      <c r="AD46" s="10" t="s">
        <v>6</v>
      </c>
      <c r="AE46" s="11" t="s">
        <v>7</v>
      </c>
      <c r="AF46" s="12"/>
      <c r="AG46" s="6"/>
      <c r="AH46" s="6"/>
      <c r="AI46" s="6"/>
    </row>
    <row r="47" spans="1:35" s="13" customFormat="1" ht="18.75" customHeight="1" x14ac:dyDescent="0.25">
      <c r="A47" s="41" t="s">
        <v>37</v>
      </c>
      <c r="B47" s="15"/>
      <c r="C47" s="16">
        <f>IF(FIND("-",B47 &amp; "-")=1,0,INT(MID(B47,1,FIND("-",B47)-1)))</f>
        <v>0</v>
      </c>
      <c r="D47" s="16">
        <f>IF(FIND("-",B47 &amp; "-")=1,0,INT(MID(B47,FIND("-",B47)+1,LEN(B47))))</f>
        <v>0</v>
      </c>
      <c r="E47" s="16">
        <f>IF(B47="",0,IF(C47&gt;D47,2,IF(C47=D47,1,0)))</f>
        <v>0</v>
      </c>
      <c r="F47" s="17" t="s">
        <v>62</v>
      </c>
      <c r="G47" s="16">
        <f>IF(FIND("-",F47 &amp; "-")=1,0,INT(MID(F47,1,FIND("-",F47)-1)))</f>
        <v>8</v>
      </c>
      <c r="H47" s="16">
        <f>IF(FIND("-",F47 &amp; "-")=1,0,INT(MID(F47,FIND("-",F47)+1,LEN(F47))))</f>
        <v>4</v>
      </c>
      <c r="I47" s="16">
        <f>IF(F47="",0,IF(G47&gt;H47,2,IF(G47=H47,1,0)))</f>
        <v>2</v>
      </c>
      <c r="J47" s="17" t="s">
        <v>108</v>
      </c>
      <c r="K47" s="16">
        <f>IF(FIND("-",J47 &amp; "-")=1,0,INT(MID(J47,1,FIND("-",J47)-1)))</f>
        <v>8</v>
      </c>
      <c r="L47" s="16">
        <f>IF(FIND("-",J47 &amp; "-")=1,0,INT(MID(J47,FIND("-",J47)+1,LEN(J47))))</f>
        <v>11</v>
      </c>
      <c r="M47" s="16">
        <f>IF(J47="",0,IF(K47&gt;L47,2,IF(K47=L47,1,0)))</f>
        <v>0</v>
      </c>
      <c r="N47" s="17" t="s">
        <v>72</v>
      </c>
      <c r="O47" s="16">
        <f>IF(FIND("-",N47 &amp; "-")=1,0,INT(MID(N47,1,FIND("-",N47)-1)))</f>
        <v>5</v>
      </c>
      <c r="P47" s="16">
        <f>IF(FIND("-",N47 &amp; "-")=1,0,INT(MID(N47,FIND("-",N47)+1,LEN(N47))))</f>
        <v>9</v>
      </c>
      <c r="Q47" s="16">
        <f>IF(N47="",0,IF(O47&gt;P47,2,IF(O47=P47,1,0)))</f>
        <v>0</v>
      </c>
      <c r="R47" s="18" t="s">
        <v>111</v>
      </c>
      <c r="S47" s="16">
        <f>IF(FIND("-",R47 &amp; "-")=1,0,INT(MID(R47,1,FIND("-",R47)-1)))</f>
        <v>5</v>
      </c>
      <c r="T47" s="16">
        <f>IF(FIND("-",R47 &amp; "-")=1,0,INT(MID(R47,FIND("-",R47)+1,LEN(R47))))</f>
        <v>7</v>
      </c>
      <c r="U47" s="16">
        <f>IF(R47="",0,IF(S47&gt;T47,2,IF(S47=T47,1,0)))</f>
        <v>0</v>
      </c>
      <c r="V47" s="19" t="str">
        <f>IF(C47+G47+K47+O47+S47+W47&gt;0,CONCATENATE(C47+G47+K47+O47+S47+W47," - ",D47+H47+L47+P47+T47+X47),"")</f>
        <v>26 - 31</v>
      </c>
      <c r="W47" s="16"/>
      <c r="X47" s="16"/>
      <c r="Y47" s="16"/>
      <c r="Z47" s="20">
        <f>IF(C47+G47+K47+O47+S47+W47+AA47&gt;0,C47+G47+K47+O47+S47+W47+AA47-D47-H47-L47-P47-T47-X47-AB47,"")</f>
        <v>-5</v>
      </c>
      <c r="AA47" s="16"/>
      <c r="AB47" s="16"/>
      <c r="AC47" s="16"/>
      <c r="AD47" s="20">
        <f>IF(E47+I47+M47+Q47+U47+Y47+AC47&gt;0,E47+I47+M47+Q47+U47+Y47+AC47,"")</f>
        <v>2</v>
      </c>
      <c r="AE47" s="21" t="s">
        <v>77</v>
      </c>
      <c r="AF47" s="22"/>
      <c r="AG47" s="12"/>
      <c r="AH47" s="12"/>
      <c r="AI47" s="12"/>
    </row>
    <row r="48" spans="1:35" s="13" customFormat="1" ht="18.75" customHeight="1" x14ac:dyDescent="0.2">
      <c r="A48" s="41" t="s">
        <v>38</v>
      </c>
      <c r="B48" s="49" t="s">
        <v>104</v>
      </c>
      <c r="C48" s="16">
        <f>IF(FIND("-",B48 &amp; "-")=1,0,INT(MID(B48,1,FIND("-",B48)-1)))</f>
        <v>4</v>
      </c>
      <c r="D48" s="16">
        <f>IF(FIND("-",B48 &amp; "-")=1,0,INT(MID(B48,FIND("-",B48)+1,LEN(B48))))</f>
        <v>8</v>
      </c>
      <c r="E48" s="16">
        <f>IF(B48="",0,IF(C48&gt;D48,2,IF(C48=D48,1,0)))</f>
        <v>0</v>
      </c>
      <c r="F48" s="15"/>
      <c r="G48" s="16">
        <f>IF(FIND("-",F48 &amp; "-")=1,0,INT(MID(F48,1,FIND("-",F48)-1)))</f>
        <v>0</v>
      </c>
      <c r="H48" s="16">
        <f>IF(FIND("-",F48 &amp; "-")=1,0,INT(MID(F48,FIND("-",F48)+1,LEN(F48))))</f>
        <v>0</v>
      </c>
      <c r="I48" s="16">
        <f>IF(F48="",0,IF(G48&gt;H48,2,IF(G48=H48,1,0)))</f>
        <v>0</v>
      </c>
      <c r="J48" s="17" t="s">
        <v>106</v>
      </c>
      <c r="K48" s="16">
        <f>IF(FIND("-",J48 &amp; "-")=1,0,INT(MID(J48,1,FIND("-",J48)-1)))</f>
        <v>3</v>
      </c>
      <c r="L48" s="16">
        <f>IF(FIND("-",J48 &amp; "-")=1,0,INT(MID(J48,FIND("-",J48)+1,LEN(J48))))</f>
        <v>4</v>
      </c>
      <c r="M48" s="16">
        <f>IF(J48="",0,IF(K48&gt;L48,2,IF(K48=L48,1,0)))</f>
        <v>0</v>
      </c>
      <c r="N48" s="17" t="s">
        <v>107</v>
      </c>
      <c r="O48" s="16">
        <f>IF(FIND("-",N48 &amp; "-")=1,0,INT(MID(N48,1,FIND("-",N48)-1)))</f>
        <v>10</v>
      </c>
      <c r="P48" s="16">
        <f>IF(FIND("-",N48 &amp; "-")=1,0,INT(MID(N48,FIND("-",N48)+1,LEN(N48))))</f>
        <v>11</v>
      </c>
      <c r="Q48" s="16">
        <f>IF(N48="",0,IF(O48&gt;P48,2,IF(O48=P48,1,0)))</f>
        <v>0</v>
      </c>
      <c r="R48" s="18" t="s">
        <v>110</v>
      </c>
      <c r="S48" s="16">
        <f>IF(FIND("-",R48 &amp; "-")=1,0,INT(MID(R48,1,FIND("-",R48)-1)))</f>
        <v>7</v>
      </c>
      <c r="T48" s="16">
        <f>IF(FIND("-",R48 &amp; "-")=1,0,INT(MID(R48,FIND("-",R48)+1,LEN(R48))))</f>
        <v>5</v>
      </c>
      <c r="U48" s="16">
        <f>IF(R48="",0,IF(S48&gt;T48,2,IF(S48=T48,1,0)))</f>
        <v>2</v>
      </c>
      <c r="V48" s="19" t="str">
        <f>IF(C48+G48+K48+O48+S48+W48&gt;0,CONCATENATE(C48+G48+K48+O48+S48+W48," - ",D48+H48+L48+P48+T48+X48),"")</f>
        <v>24 - 28</v>
      </c>
      <c r="W48" s="16"/>
      <c r="X48" s="16"/>
      <c r="Y48" s="16"/>
      <c r="Z48" s="20">
        <f>IF(C48+G48+K48+O48+S48+W48+AA48&gt;0,C48+G48+K48+O48+S48+W48+AA48-D48-H48-L48-P48-T48-X48-AB48,"")</f>
        <v>-4</v>
      </c>
      <c r="AA48" s="16"/>
      <c r="AB48" s="16"/>
      <c r="AC48" s="16"/>
      <c r="AD48" s="20">
        <f>IF(E48+I48+M48+Q48+U48+Y48+AC48&gt;0,E48+I48+M48+Q48+U48+Y48+AC48,"")</f>
        <v>2</v>
      </c>
      <c r="AE48" s="21" t="s">
        <v>76</v>
      </c>
      <c r="AF48" s="22"/>
      <c r="AG48" s="22"/>
      <c r="AH48" s="22"/>
      <c r="AI48" s="22"/>
    </row>
    <row r="49" spans="1:35" s="13" customFormat="1" ht="18.75" customHeight="1" x14ac:dyDescent="0.2">
      <c r="A49" s="41" t="s">
        <v>39</v>
      </c>
      <c r="B49" s="19" t="str">
        <f>IF(J47&lt;&gt;"",CONCATENATE(L47,"-",K47),"")</f>
        <v>11-8</v>
      </c>
      <c r="C49" s="16">
        <f>IF(FIND("-",B49 &amp; "-")=1,0,INT(MID(B49,1,FIND("-",B49)-1)))</f>
        <v>11</v>
      </c>
      <c r="D49" s="16">
        <f>IF(FIND("-",B49 &amp; "-")=1,0,INT(MID(B49,FIND("-",B49)+1,LEN(B49))))</f>
        <v>8</v>
      </c>
      <c r="E49" s="16">
        <f>IF(B49="",0,IF(C49&gt;D49,2,IF(C49=D49,1,0)))</f>
        <v>2</v>
      </c>
      <c r="F49" s="19" t="str">
        <f>IF(J48&lt;&gt;"",CONCATENATE(L48,"-",K48),"")</f>
        <v>4-3</v>
      </c>
      <c r="G49" s="16">
        <f>IF(FIND("-",F49 &amp; "-")=1,0,INT(MID(F49,1,FIND("-",F49)-1)))</f>
        <v>4</v>
      </c>
      <c r="H49" s="16">
        <f>IF(FIND("-",F49 &amp; "-")=1,0,INT(MID(F49,FIND("-",F49)+1,LEN(F49))))</f>
        <v>3</v>
      </c>
      <c r="I49" s="16">
        <f>IF(F49="",0,IF(G49&gt;H49,2,IF(G49=H49,1,0)))</f>
        <v>2</v>
      </c>
      <c r="J49" s="15"/>
      <c r="K49" s="16">
        <f>IF(FIND("-",J49 &amp; "-")=1,0,INT(MID(J49,1,FIND("-",J49)-1)))</f>
        <v>0</v>
      </c>
      <c r="L49" s="16">
        <f>IF(FIND("-",J49 &amp; "-")=1,0,INT(MID(J49,FIND("-",J49)+1,LEN(J49))))</f>
        <v>0</v>
      </c>
      <c r="M49" s="16">
        <f>IF(J49="",0,IF(K49&gt;L49,2,IF(K49=L49,1,0)))</f>
        <v>0</v>
      </c>
      <c r="N49" s="17" t="s">
        <v>103</v>
      </c>
      <c r="O49" s="16">
        <f>IF(FIND("-",N49 &amp; "-")=1,0,INT(MID(N49,1,FIND("-",N49)-1)))</f>
        <v>6</v>
      </c>
      <c r="P49" s="16">
        <f>IF(FIND("-",N49 &amp; "-")=1,0,INT(MID(N49,FIND("-",N49)+1,LEN(N49))))</f>
        <v>6</v>
      </c>
      <c r="Q49" s="16">
        <f>IF(N49="",0,IF(O49&gt;P49,2,IF(O49=P49,1,0)))</f>
        <v>1</v>
      </c>
      <c r="R49" s="18" t="s">
        <v>70</v>
      </c>
      <c r="S49" s="16">
        <f>IF(FIND("-",R49 &amp; "-")=1,0,INT(MID(R49,1,FIND("-",R49)-1)))</f>
        <v>10</v>
      </c>
      <c r="T49" s="16">
        <f>IF(FIND("-",R49 &amp; "-")=1,0,INT(MID(R49,FIND("-",R49)+1,LEN(R49))))</f>
        <v>5</v>
      </c>
      <c r="U49" s="16">
        <f>IF(R49="",0,IF(S49&gt;T49,2,IF(S49=T49,1,0)))</f>
        <v>2</v>
      </c>
      <c r="V49" s="19" t="str">
        <f>IF(C49+G49+K49+O49+S49+W49&gt;0,CONCATENATE(C49+G49+K49+O49+S49+W49," - ",D49+H49+L49+P49+T49+X49),"")</f>
        <v>31 - 22</v>
      </c>
      <c r="W49" s="16"/>
      <c r="X49" s="16"/>
      <c r="Y49" s="16"/>
      <c r="Z49" s="20">
        <f>IF(C49+G49+K49+O49+S49+W49+AA49&gt;0,C49+G49+K49+O49+S49+W49+AA49-D49-H49-L49-P49-T49-X49-AB49,"")</f>
        <v>9</v>
      </c>
      <c r="AA49" s="16"/>
      <c r="AB49" s="16"/>
      <c r="AC49" s="16"/>
      <c r="AD49" s="20">
        <f>IF(E49+I49+M49+Q49+U49+Y49+AC49&gt;0,E49+I49+M49+Q49+U49+Y49+AC49,"")</f>
        <v>7</v>
      </c>
      <c r="AE49" s="21" t="s">
        <v>74</v>
      </c>
      <c r="AF49" s="22"/>
      <c r="AG49" s="22"/>
      <c r="AH49" s="22"/>
      <c r="AI49" s="22"/>
    </row>
    <row r="50" spans="1:35" s="13" customFormat="1" ht="18.75" customHeight="1" thickBot="1" x14ac:dyDescent="0.25">
      <c r="A50" s="42" t="s">
        <v>40</v>
      </c>
      <c r="B50" s="24" t="s">
        <v>71</v>
      </c>
      <c r="C50" s="25">
        <f>IF(FIND("-",B50 &amp; "-")=1,0,INT(MID(B50,1,FIND("-",B50)-1)))</f>
        <v>9</v>
      </c>
      <c r="D50" s="25">
        <f>IF(FIND("-",B50 &amp; "-")=1,0,INT(MID(B50,FIND("-",B50)+1,LEN(B50))))</f>
        <v>5</v>
      </c>
      <c r="E50" s="25">
        <f>IF(B50="",0,IF(C50&gt;D50,2,IF(C50=D50,1,0)))</f>
        <v>2</v>
      </c>
      <c r="F50" s="26" t="str">
        <f>IF(N48&lt;&gt;"",CONCATENATE(P48,"-",O48),"")</f>
        <v>11-10</v>
      </c>
      <c r="G50" s="25">
        <f>IF(FIND("-",F50 &amp; "-")=1,0,INT(MID(F50,1,FIND("-",F50)-1)))</f>
        <v>11</v>
      </c>
      <c r="H50" s="25">
        <f>IF(FIND("-",F50 &amp; "-")=1,0,INT(MID(F50,FIND("-",F50)+1,LEN(F50))))</f>
        <v>10</v>
      </c>
      <c r="I50" s="25">
        <f>IF(F50="",0,IF(G50&gt;H50,2,IF(G50=H50,1,0)))</f>
        <v>2</v>
      </c>
      <c r="J50" s="26" t="str">
        <f>IF(N49&lt;&gt;"",CONCATENATE(P49,"-",O49),"")</f>
        <v>6-6</v>
      </c>
      <c r="K50" s="25">
        <f>IF(FIND("-",J50 &amp; "-")=1,0,INT(MID(J50,1,FIND("-",J50)-1)))</f>
        <v>6</v>
      </c>
      <c r="L50" s="25">
        <f>IF(FIND("-",J50 &amp; "-")=1,0,INT(MID(J50,FIND("-",J50)+1,LEN(J50))))</f>
        <v>6</v>
      </c>
      <c r="M50" s="25">
        <f>IF(J50="",0,IF(K50&gt;L50,2,IF(K50=L50,1,0)))</f>
        <v>1</v>
      </c>
      <c r="N50" s="35"/>
      <c r="O50" s="25">
        <f>IF(FIND("-",N50 &amp; "-")=1,0,INT(MID(N50,1,FIND("-",N50)-1)))</f>
        <v>0</v>
      </c>
      <c r="P50" s="25">
        <f>IF(FIND("-",N50 &amp; "-")=1,0,INT(MID(N50,FIND("-",N50)+1,LEN(N50))))</f>
        <v>0</v>
      </c>
      <c r="Q50" s="25">
        <f>IF(N50="",0,IF(O50&gt;P50,2,IF(O50=P50,1,0)))</f>
        <v>0</v>
      </c>
      <c r="R50" s="36" t="s">
        <v>57</v>
      </c>
      <c r="S50" s="25">
        <f>IF(FIND("-",R50 &amp; "-")=1,0,INT(MID(R50,1,FIND("-",R50)-1)))</f>
        <v>5</v>
      </c>
      <c r="T50" s="25">
        <f>IF(FIND("-",R50 &amp; "-")=1,0,INT(MID(R50,FIND("-",R50)+1,LEN(R50))))</f>
        <v>10</v>
      </c>
      <c r="U50" s="25">
        <f>IF(R50="",0,IF(S50&gt;T50,2,IF(S50=T50,1,0)))</f>
        <v>0</v>
      </c>
      <c r="V50" s="26" t="str">
        <f>IF(C50+G50+K50+O50+S50+W50&gt;0,CONCATENATE(C50+G50+K50+O50+S50+W50," - ",D50+H50+L50+P50+T50+X50),"")</f>
        <v>31 - 31</v>
      </c>
      <c r="W50" s="25"/>
      <c r="X50" s="25"/>
      <c r="Y50" s="25"/>
      <c r="Z50" s="28">
        <f>IF(C50+G50+K50+O50+S50+W50+AA50&gt;0,C50+G50+K50+O50+S50+W50+AA50-D50-H50-L50-P50-T50-X50-AB50,"")</f>
        <v>0</v>
      </c>
      <c r="AA50" s="25"/>
      <c r="AB50" s="25"/>
      <c r="AC50" s="25"/>
      <c r="AD50" s="28">
        <f>IF(E50+I50+M50+Q50+U50+Y50+AC50&gt;0,E50+I50+M50+Q50+U50+Y50+AC50,"")</f>
        <v>5</v>
      </c>
      <c r="AE50" s="29" t="s">
        <v>75</v>
      </c>
      <c r="AF50" s="22"/>
      <c r="AG50" s="22"/>
      <c r="AH50" s="22"/>
      <c r="AI50" s="22"/>
    </row>
    <row r="51" spans="1:35" ht="18.75" customHeight="1" thickBot="1" x14ac:dyDescent="0.3">
      <c r="A51" s="52" t="s">
        <v>41</v>
      </c>
      <c r="B51" s="52"/>
      <c r="C51" s="52"/>
      <c r="D51" s="52"/>
      <c r="E51" s="52"/>
      <c r="F51" s="52"/>
      <c r="G51" s="52"/>
      <c r="H51" s="52"/>
      <c r="I51" s="52"/>
      <c r="J51" s="52"/>
      <c r="AG51" s="22"/>
      <c r="AH51" s="22"/>
      <c r="AI51" s="22"/>
    </row>
    <row r="52" spans="1:35" ht="18.75" customHeight="1" x14ac:dyDescent="0.25">
      <c r="A52" s="7"/>
      <c r="B52" s="8" t="str">
        <f>A53</f>
        <v>Haukar 3</v>
      </c>
      <c r="C52" s="8"/>
      <c r="D52" s="8"/>
      <c r="E52" s="8"/>
      <c r="F52" s="8" t="str">
        <f>A54</f>
        <v>ÍBV 3</v>
      </c>
      <c r="G52" s="8"/>
      <c r="H52" s="8"/>
      <c r="I52" s="8"/>
      <c r="J52" s="8" t="str">
        <f>A55</f>
        <v>Grótta 3</v>
      </c>
      <c r="K52" s="8"/>
      <c r="L52" s="8"/>
      <c r="M52" s="8"/>
      <c r="N52" s="8" t="str">
        <f>A56</f>
        <v>Fjölnir</v>
      </c>
      <c r="O52" s="8"/>
      <c r="P52" s="8"/>
      <c r="Q52" s="8"/>
      <c r="R52" s="9" t="s">
        <v>21</v>
      </c>
      <c r="S52" s="8"/>
      <c r="T52" s="8"/>
      <c r="U52" s="9"/>
      <c r="V52" s="10" t="s">
        <v>4</v>
      </c>
      <c r="W52" s="8"/>
      <c r="X52" s="8"/>
      <c r="Y52" s="9"/>
      <c r="Z52" s="10" t="s">
        <v>5</v>
      </c>
      <c r="AA52" s="8"/>
      <c r="AB52" s="8"/>
      <c r="AC52" s="9"/>
      <c r="AD52" s="10" t="s">
        <v>6</v>
      </c>
      <c r="AE52" s="11" t="s">
        <v>7</v>
      </c>
      <c r="AF52" s="12"/>
      <c r="AH52" s="22"/>
      <c r="AI52" s="22"/>
    </row>
    <row r="53" spans="1:35" s="13" customFormat="1" ht="18.75" customHeight="1" x14ac:dyDescent="0.25">
      <c r="A53" s="43" t="s">
        <v>42</v>
      </c>
      <c r="B53" s="15"/>
      <c r="C53" s="16">
        <f>IF(FIND("-",B53 &amp; "-")=1,0,INT(MID(B53,1,FIND("-",B53)-1)))</f>
        <v>0</v>
      </c>
      <c r="D53" s="16">
        <f>IF(FIND("-",B53 &amp; "-")=1,0,INT(MID(B53,FIND("-",B53)+1,LEN(B53))))</f>
        <v>0</v>
      </c>
      <c r="E53" s="16">
        <f>IF(B53="",0,IF(C53&gt;D53,2,IF(C53=D53,1,0)))</f>
        <v>0</v>
      </c>
      <c r="F53" s="17" t="s">
        <v>59</v>
      </c>
      <c r="G53" s="16">
        <f>IF(FIND("-",F53 &amp; "-")=1,0,INT(MID(F53,1,FIND("-",F53)-1)))</f>
        <v>4</v>
      </c>
      <c r="H53" s="16">
        <f>IF(FIND("-",F53 &amp; "-")=1,0,INT(MID(F53,FIND("-",F53)+1,LEN(F53))))</f>
        <v>11</v>
      </c>
      <c r="I53" s="16">
        <f>IF(F53="",0,IF(G53&gt;H53,2,IF(G53=H53,1,0)))</f>
        <v>0</v>
      </c>
      <c r="J53" s="17" t="s">
        <v>63</v>
      </c>
      <c r="K53" s="16">
        <f>IF(FIND("-",J53 &amp; "-")=1,0,INT(MID(J53,1,FIND("-",J53)-1)))</f>
        <v>6</v>
      </c>
      <c r="L53" s="16">
        <f>IF(FIND("-",J53 &amp; "-")=1,0,INT(MID(J53,FIND("-",J53)+1,LEN(J53))))</f>
        <v>7</v>
      </c>
      <c r="M53" s="16">
        <f>IF(J53="",0,IF(K53&gt;L53,2,IF(K53=L53,1,0)))</f>
        <v>0</v>
      </c>
      <c r="N53" s="17" t="s">
        <v>54</v>
      </c>
      <c r="O53" s="16">
        <f>IF(FIND("-",N53 &amp; "-")=1,0,INT(MID(N53,1,FIND("-",N53)-1)))</f>
        <v>5</v>
      </c>
      <c r="P53" s="16">
        <f>IF(FIND("-",N53 &amp; "-")=1,0,INT(MID(N53,FIND("-",N53)+1,LEN(N53))))</f>
        <v>4</v>
      </c>
      <c r="Q53" s="16">
        <f>IF(N53="",0,IF(O53&gt;P53,2,IF(O53=P53,1,0)))</f>
        <v>2</v>
      </c>
      <c r="R53" s="18" t="s">
        <v>72</v>
      </c>
      <c r="S53" s="16">
        <f>IF(FIND("-",R53 &amp; "-")=1,0,INT(MID(R53,1,FIND("-",R53)-1)))</f>
        <v>5</v>
      </c>
      <c r="T53" s="16">
        <f>IF(FIND("-",R53 &amp; "-")=1,0,INT(MID(R53,FIND("-",R53)+1,LEN(R53))))</f>
        <v>9</v>
      </c>
      <c r="U53" s="16">
        <f>IF(R53="",0,IF(S53&gt;T53,2,IF(S53=T53,1,0)))</f>
        <v>0</v>
      </c>
      <c r="V53" s="19" t="str">
        <f>IF(C53+G53+K53+O53+S53+W53&gt;0,CONCATENATE(C53+G53+K53+O53+S53+W53," - ",D53+H53+L53+P53+T53+X53),"")</f>
        <v>20 - 31</v>
      </c>
      <c r="W53" s="16"/>
      <c r="X53" s="16"/>
      <c r="Y53" s="16"/>
      <c r="Z53" s="20">
        <f>IF(C53+G53+K53+O53+S53+W53+AA53&gt;0,C53+G53+K53+O53+S53+W53+AA53-D53-H53-L53-P53-T53-X53-AB53,"")</f>
        <v>-11</v>
      </c>
      <c r="AA53" s="16"/>
      <c r="AB53" s="16"/>
      <c r="AC53" s="16"/>
      <c r="AD53" s="20">
        <f>IF(E53+I53+M53+Q53+U53+Y53+AC53&gt;0,E53+I53+M53+Q53+U53+Y53+AC53,"")</f>
        <v>2</v>
      </c>
      <c r="AE53" s="21" t="s">
        <v>76</v>
      </c>
      <c r="AF53" s="22"/>
      <c r="AG53" s="12"/>
      <c r="AH53" s="6"/>
      <c r="AI53" s="6"/>
    </row>
    <row r="54" spans="1:35" s="13" customFormat="1" ht="18.75" customHeight="1" x14ac:dyDescent="0.25">
      <c r="A54" s="43" t="s">
        <v>43</v>
      </c>
      <c r="B54" s="19" t="str">
        <f>IF(F53&lt;&gt;"",CONCATENATE(H53,"-",G53),"")</f>
        <v>11-4</v>
      </c>
      <c r="C54" s="16">
        <f>IF(FIND("-",B54 &amp; "-")=1,0,INT(MID(B54,1,FIND("-",B54)-1)))</f>
        <v>11</v>
      </c>
      <c r="D54" s="16">
        <f>IF(FIND("-",B54 &amp; "-")=1,0,INT(MID(B54,FIND("-",B54)+1,LEN(B54))))</f>
        <v>4</v>
      </c>
      <c r="E54" s="16">
        <f>IF(B54="",0,IF(C54&gt;D54,2,IF(C54=D54,1,0)))</f>
        <v>2</v>
      </c>
      <c r="F54" s="15"/>
      <c r="G54" s="16">
        <f>IF(FIND("-",F54 &amp; "-")=1,0,INT(MID(F54,1,FIND("-",F54)-1)))</f>
        <v>0</v>
      </c>
      <c r="H54" s="16">
        <f>IF(FIND("-",F54 &amp; "-")=1,0,INT(MID(F54,FIND("-",F54)+1,LEN(F54))))</f>
        <v>0</v>
      </c>
      <c r="I54" s="16">
        <f>IF(F54="",0,IF(G54&gt;H54,2,IF(G54=H54,1,0)))</f>
        <v>0</v>
      </c>
      <c r="J54" s="17" t="s">
        <v>53</v>
      </c>
      <c r="K54" s="16">
        <f>IF(FIND("-",J54 &amp; "-")=1,0,INT(MID(J54,1,FIND("-",J54)-1)))</f>
        <v>11</v>
      </c>
      <c r="L54" s="16">
        <f>IF(FIND("-",J54 &amp; "-")=1,0,INT(MID(J54,FIND("-",J54)+1,LEN(J54))))</f>
        <v>4</v>
      </c>
      <c r="M54" s="16">
        <f>IF(J54="",0,IF(K54&gt;L54,2,IF(K54=L54,1,0)))</f>
        <v>2</v>
      </c>
      <c r="N54" s="17" t="s">
        <v>64</v>
      </c>
      <c r="O54" s="16">
        <f>IF(FIND("-",N54 &amp; "-")=1,0,INT(MID(N54,1,FIND("-",N54)-1)))</f>
        <v>10</v>
      </c>
      <c r="P54" s="16">
        <f>IF(FIND("-",N54 &amp; "-")=1,0,INT(MID(N54,FIND("-",N54)+1,LEN(N54))))</f>
        <v>3</v>
      </c>
      <c r="Q54" s="16">
        <f>IF(N54="",0,IF(O54&gt;P54,2,IF(O54=P54,1,0)))</f>
        <v>2</v>
      </c>
      <c r="R54" s="18" t="s">
        <v>70</v>
      </c>
      <c r="S54" s="16">
        <f>IF(FIND("-",R54 &amp; "-")=1,0,INT(MID(R54,1,FIND("-",R54)-1)))</f>
        <v>10</v>
      </c>
      <c r="T54" s="16">
        <f>IF(FIND("-",R54 &amp; "-")=1,0,INT(MID(R54,FIND("-",R54)+1,LEN(R54))))</f>
        <v>5</v>
      </c>
      <c r="U54" s="16">
        <f>IF(R54="",0,IF(S54&gt;T54,2,IF(S54=T54,1,0)))</f>
        <v>2</v>
      </c>
      <c r="V54" s="19" t="str">
        <f>IF(C54+G54+K54+O54+S54+W54&gt;0,CONCATENATE(C54+G54+K54+O54+S54+W54," - ",D54+H54+L54+P54+T54+X54),"")</f>
        <v>42 - 16</v>
      </c>
      <c r="W54" s="16"/>
      <c r="X54" s="16"/>
      <c r="Y54" s="16"/>
      <c r="Z54" s="20">
        <f>IF(C54+G54+K54+O54+S54+W54+AA54&gt;0,C54+G54+K54+O54+S54+W54+AA54-D54-H54-L54-P54-T54-X54-AB54,"")</f>
        <v>26</v>
      </c>
      <c r="AA54" s="16"/>
      <c r="AB54" s="16"/>
      <c r="AC54" s="16"/>
      <c r="AD54" s="20">
        <f>IF(E54+I54+M54+Q54+U54+Y54+AC54&gt;0,E54+I54+M54+Q54+U54+Y54+AC54,"")</f>
        <v>8</v>
      </c>
      <c r="AE54" s="21" t="s">
        <v>74</v>
      </c>
      <c r="AF54" s="22"/>
      <c r="AG54" s="22"/>
      <c r="AH54" s="12"/>
      <c r="AI54" s="12"/>
    </row>
    <row r="55" spans="1:35" s="13" customFormat="1" ht="18.75" customHeight="1" x14ac:dyDescent="0.2">
      <c r="A55" s="43" t="s">
        <v>44</v>
      </c>
      <c r="B55" s="19" t="str">
        <f>IF(J53&lt;&gt;"",CONCATENATE(L53,"-",K53),"")</f>
        <v>7-6</v>
      </c>
      <c r="C55" s="16">
        <f>IF(FIND("-",B55 &amp; "-")=1,0,INT(MID(B55,1,FIND("-",B55)-1)))</f>
        <v>7</v>
      </c>
      <c r="D55" s="16">
        <f>IF(FIND("-",B55 &amp; "-")=1,0,INT(MID(B55,FIND("-",B55)+1,LEN(B55))))</f>
        <v>6</v>
      </c>
      <c r="E55" s="16">
        <f>IF(B55="",0,IF(C55&gt;D55,2,IF(C55=D55,1,0)))</f>
        <v>2</v>
      </c>
      <c r="F55" s="19" t="str">
        <f>IF(J54&lt;&gt;"",CONCATENATE(L54,"-",K54),"")</f>
        <v>4-11</v>
      </c>
      <c r="G55" s="16">
        <f>IF(FIND("-",F55 &amp; "-")=1,0,INT(MID(F55,1,FIND("-",F55)-1)))</f>
        <v>4</v>
      </c>
      <c r="H55" s="16">
        <f>IF(FIND("-",F55 &amp; "-")=1,0,INT(MID(F55,FIND("-",F55)+1,LEN(F55))))</f>
        <v>11</v>
      </c>
      <c r="I55" s="16">
        <f>IF(F55="",0,IF(G55&gt;H55,2,IF(G55=H55,1,0)))</f>
        <v>0</v>
      </c>
      <c r="J55" s="15"/>
      <c r="K55" s="16">
        <f>IF(FIND("-",J55 &amp; "-")=1,0,INT(MID(J55,1,FIND("-",J55)-1)))</f>
        <v>0</v>
      </c>
      <c r="L55" s="16">
        <f>IF(FIND("-",J55 &amp; "-")=1,0,INT(MID(J55,FIND("-",J55)+1,LEN(J55))))</f>
        <v>0</v>
      </c>
      <c r="M55" s="16">
        <f>IF(J55="",0,IF(K55&gt;L55,2,IF(K55=L55,1,0)))</f>
        <v>0</v>
      </c>
      <c r="N55" s="17" t="s">
        <v>53</v>
      </c>
      <c r="O55" s="16">
        <f>IF(FIND("-",N55 &amp; "-")=1,0,INT(MID(N55,1,FIND("-",N55)-1)))</f>
        <v>11</v>
      </c>
      <c r="P55" s="16">
        <f>IF(FIND("-",N55 &amp; "-")=1,0,INT(MID(N55,FIND("-",N55)+1,LEN(N55))))</f>
        <v>4</v>
      </c>
      <c r="Q55" s="16">
        <f>IF(N55="",0,IF(O55&gt;P55,2,IF(O55=P55,1,0)))</f>
        <v>2</v>
      </c>
      <c r="R55" s="18" t="s">
        <v>57</v>
      </c>
      <c r="S55" s="16">
        <f>IF(FIND("-",R55 &amp; "-")=1,0,INT(MID(R55,1,FIND("-",R55)-1)))</f>
        <v>5</v>
      </c>
      <c r="T55" s="16">
        <f>IF(FIND("-",R55 &amp; "-")=1,0,INT(MID(R55,FIND("-",R55)+1,LEN(R55))))</f>
        <v>10</v>
      </c>
      <c r="U55" s="16">
        <f>IF(R55="",0,IF(S55&gt;T55,2,IF(S55=T55,1,0)))</f>
        <v>0</v>
      </c>
      <c r="V55" s="19" t="str">
        <f>IF(C55+G55+K55+O55+S55+W55&gt;0,CONCATENATE(C55+G55+K55+O55+S55+W55," - ",D55+H55+L55+P55+T55+X55),"")</f>
        <v>27 - 31</v>
      </c>
      <c r="W55" s="16"/>
      <c r="X55" s="16"/>
      <c r="Y55" s="16"/>
      <c r="Z55" s="20">
        <f>IF(C55+G55+K55+O55+S55+W55+AA55&gt;0,C55+G55+K55+O55+S55+W55+AA55-D55-H55-L55-P55-T55-X55-AB55,"")</f>
        <v>-4</v>
      </c>
      <c r="AA55" s="16"/>
      <c r="AB55" s="16"/>
      <c r="AC55" s="16"/>
      <c r="AD55" s="20">
        <f>IF(E55+I55+M55+Q55+U55+Y55+AC55&gt;0,E55+I55+M55+Q55+U55+Y55+AC55,"")</f>
        <v>4</v>
      </c>
      <c r="AE55" s="21" t="s">
        <v>75</v>
      </c>
      <c r="AF55" s="22"/>
      <c r="AG55" s="22"/>
      <c r="AH55" s="22"/>
      <c r="AI55" s="22"/>
    </row>
    <row r="56" spans="1:35" s="13" customFormat="1" ht="18.75" customHeight="1" thickBot="1" x14ac:dyDescent="0.25">
      <c r="A56" s="44" t="s">
        <v>45</v>
      </c>
      <c r="B56" s="24" t="str">
        <f>IF(N53&lt;&gt;"",CONCATENATE(P53,"-",O53),"")</f>
        <v>4-5</v>
      </c>
      <c r="C56" s="25">
        <f>IF(FIND("-",B56 &amp; "-")=1,0,INT(MID(B56,1,FIND("-",B56)-1)))</f>
        <v>4</v>
      </c>
      <c r="D56" s="25">
        <f>IF(FIND("-",B56 &amp; "-")=1,0,INT(MID(B56,FIND("-",B56)+1,LEN(B56))))</f>
        <v>5</v>
      </c>
      <c r="E56" s="25">
        <f>IF(B56="",0,IF(C56&gt;D56,2,IF(C56=D56,1,0)))</f>
        <v>0</v>
      </c>
      <c r="F56" s="26" t="str">
        <f>IF(N54&lt;&gt;"",CONCATENATE(P54,"-",O54),"")</f>
        <v>3-10</v>
      </c>
      <c r="G56" s="25">
        <f>IF(FIND("-",F56 &amp; "-")=1,0,INT(MID(F56,1,FIND("-",F56)-1)))</f>
        <v>3</v>
      </c>
      <c r="H56" s="25">
        <f>IF(FIND("-",F56 &amp; "-")=1,0,INT(MID(F56,FIND("-",F56)+1,LEN(F56))))</f>
        <v>10</v>
      </c>
      <c r="I56" s="25">
        <f>IF(F56="",0,IF(G56&gt;H56,2,IF(G56=H56,1,0)))</f>
        <v>0</v>
      </c>
      <c r="J56" s="26" t="str">
        <f>IF(N55&lt;&gt;"",CONCATENATE(P55,"-",O55),"")</f>
        <v>4-11</v>
      </c>
      <c r="K56" s="25">
        <f>IF(FIND("-",J56 &amp; "-")=1,0,INT(MID(J56,1,FIND("-",J56)-1)))</f>
        <v>4</v>
      </c>
      <c r="L56" s="25">
        <f>IF(FIND("-",J56 &amp; "-")=1,0,INT(MID(J56,FIND("-",J56)+1,LEN(J56))))</f>
        <v>11</v>
      </c>
      <c r="M56" s="25">
        <f>IF(J56="",0,IF(K56&gt;L56,2,IF(K56=L56,1,0)))</f>
        <v>0</v>
      </c>
      <c r="N56" s="35"/>
      <c r="O56" s="25">
        <f>IF(FIND("-",N56 &amp; "-")=1,0,INT(MID(N56,1,FIND("-",N56)-1)))</f>
        <v>0</v>
      </c>
      <c r="P56" s="25">
        <f>IF(FIND("-",N56 &amp; "-")=1,0,INT(MID(N56,FIND("-",N56)+1,LEN(N56))))</f>
        <v>0</v>
      </c>
      <c r="Q56" s="25">
        <f>IF(N56="",0,IF(O56&gt;P56,2,IF(O56=P56,1,0)))</f>
        <v>0</v>
      </c>
      <c r="R56" s="36" t="s">
        <v>71</v>
      </c>
      <c r="S56" s="25">
        <f>IF(FIND("-",R56 &amp; "-")=1,0,INT(MID(R56,1,FIND("-",R56)-1)))</f>
        <v>9</v>
      </c>
      <c r="T56" s="25">
        <f>IF(FIND("-",R56 &amp; "-")=1,0,INT(MID(R56,FIND("-",R56)+1,LEN(R56))))</f>
        <v>5</v>
      </c>
      <c r="U56" s="25">
        <f>IF(R56="",0,IF(S56&gt;T56,2,IF(S56=T56,1,0)))</f>
        <v>2</v>
      </c>
      <c r="V56" s="26" t="str">
        <f>IF(C56+G56+K56+O56+S56+W56&gt;0,CONCATENATE(C56+G56+K56+O56+S56+W56," - ",D56+H56+L56+P56+T56+X56),"")</f>
        <v>20 - 31</v>
      </c>
      <c r="W56" s="25"/>
      <c r="X56" s="25"/>
      <c r="Y56" s="25"/>
      <c r="Z56" s="28">
        <f>IF(C56+G56+K56+O56+S56+W56+AA56&gt;0,C56+G56+K56+O56+S56+W56+AA56-D56-H56-L56-P56-T56-X56-AB56,"")</f>
        <v>-11</v>
      </c>
      <c r="AA56" s="25"/>
      <c r="AB56" s="25"/>
      <c r="AC56" s="25"/>
      <c r="AD56" s="28">
        <f>IF(E56+I56+M56+Q56+U56+Y56+AC56&gt;0,E56+I56+M56+Q56+U56+Y56+AC56,"")</f>
        <v>2</v>
      </c>
      <c r="AE56" s="29" t="s">
        <v>77</v>
      </c>
      <c r="AF56" s="22"/>
      <c r="AG56" s="22"/>
      <c r="AH56" s="22"/>
      <c r="AI56" s="22"/>
    </row>
    <row r="57" spans="1:35" ht="18.75" customHeight="1" thickBot="1" x14ac:dyDescent="0.3">
      <c r="A57" s="52" t="s">
        <v>46</v>
      </c>
      <c r="B57" s="52"/>
      <c r="C57" s="52"/>
      <c r="D57" s="52"/>
      <c r="E57" s="52"/>
      <c r="F57" s="52"/>
      <c r="G57" s="52"/>
      <c r="H57" s="52"/>
      <c r="I57" s="52"/>
      <c r="J57" s="52"/>
      <c r="K57" s="4"/>
      <c r="L57" s="4"/>
      <c r="M57" s="4"/>
      <c r="N57" s="5"/>
      <c r="O57" s="4"/>
      <c r="P57" s="4"/>
      <c r="Q57" s="4"/>
      <c r="R57" s="5"/>
      <c r="S57" s="4"/>
      <c r="T57" s="4"/>
      <c r="U57" s="4"/>
      <c r="Z57" s="5"/>
      <c r="AA57" s="5"/>
      <c r="AG57" s="2"/>
      <c r="AH57" s="2"/>
      <c r="AI57" s="2"/>
    </row>
    <row r="58" spans="1:35" ht="18.75" customHeight="1" x14ac:dyDescent="0.25">
      <c r="A58" s="7"/>
      <c r="B58" s="8" t="str">
        <f>A59</f>
        <v>FH 2</v>
      </c>
      <c r="C58" s="8"/>
      <c r="D58" s="8"/>
      <c r="E58" s="8"/>
      <c r="F58" s="8" t="str">
        <f>A60</f>
        <v>KA 3</v>
      </c>
      <c r="G58" s="8"/>
      <c r="H58" s="8"/>
      <c r="I58" s="8"/>
      <c r="J58" s="8" t="str">
        <f>A61</f>
        <v>Fram</v>
      </c>
      <c r="K58" s="8"/>
      <c r="L58" s="8"/>
      <c r="M58" s="8"/>
      <c r="N58" s="8" t="str">
        <f>A62</f>
        <v>Selfoss 2</v>
      </c>
      <c r="O58" s="8"/>
      <c r="P58" s="8"/>
      <c r="Q58" s="8"/>
      <c r="R58" s="9" t="s">
        <v>21</v>
      </c>
      <c r="S58" s="8"/>
      <c r="T58" s="8"/>
      <c r="U58" s="9"/>
      <c r="V58" s="10" t="s">
        <v>4</v>
      </c>
      <c r="W58" s="8"/>
      <c r="X58" s="8"/>
      <c r="Y58" s="9"/>
      <c r="Z58" s="10" t="s">
        <v>5</v>
      </c>
      <c r="AA58" s="8"/>
      <c r="AB58" s="8"/>
      <c r="AC58" s="9"/>
      <c r="AD58" s="10" t="s">
        <v>6</v>
      </c>
      <c r="AE58" s="11" t="s">
        <v>7</v>
      </c>
      <c r="AF58" s="12"/>
      <c r="AH58" s="2"/>
      <c r="AI58" s="2"/>
    </row>
    <row r="59" spans="1:35" s="2" customFormat="1" ht="15.75" x14ac:dyDescent="0.25">
      <c r="A59" s="45" t="s">
        <v>47</v>
      </c>
      <c r="B59" s="15"/>
      <c r="C59" s="16">
        <f>IF(FIND("-",B59 &amp; "-")=1,0,INT(MID(B59,1,FIND("-",B59)-1)))</f>
        <v>0</v>
      </c>
      <c r="D59" s="16">
        <f>IF(FIND("-",B59 &amp; "-")=1,0,INT(MID(B59,FIND("-",B59)+1,LEN(B59))))</f>
        <v>0</v>
      </c>
      <c r="E59" s="16">
        <f>IF(B59="",0,IF(C59&gt;D59,2,IF(C59=D59,1,0)))</f>
        <v>0</v>
      </c>
      <c r="F59" s="17" t="s">
        <v>80</v>
      </c>
      <c r="G59" s="16">
        <f>IF(FIND("-",F59 &amp; "-")=1,0,INT(MID(F59,1,FIND("-",F59)-1)))</f>
        <v>3</v>
      </c>
      <c r="H59" s="16">
        <f>IF(FIND("-",F59 &amp; "-")=1,0,INT(MID(F59,FIND("-",F59)+1,LEN(F59))))</f>
        <v>10</v>
      </c>
      <c r="I59" s="16">
        <f>IF(F59="",0,IF(G59&gt;H59,2,IF(G59=H59,1,0)))</f>
        <v>0</v>
      </c>
      <c r="J59" s="17" t="s">
        <v>92</v>
      </c>
      <c r="K59" s="16">
        <f>IF(FIND("-",J59 &amp; "-")=1,0,INT(MID(J59,1,FIND("-",J59)-1)))</f>
        <v>5</v>
      </c>
      <c r="L59" s="16">
        <f>IF(FIND("-",J59 &amp; "-")=1,0,INT(MID(J59,FIND("-",J59)+1,LEN(J59))))</f>
        <v>12</v>
      </c>
      <c r="M59" s="16">
        <f>IF(J59="",0,IF(K59&gt;L59,2,IF(K59=L59,1,0)))</f>
        <v>0</v>
      </c>
      <c r="N59" s="17" t="s">
        <v>82</v>
      </c>
      <c r="O59" s="16">
        <f>IF(FIND("-",N59 &amp; "-")=1,0,INT(MID(N59,1,FIND("-",N59)-1)))</f>
        <v>5</v>
      </c>
      <c r="P59" s="16">
        <f>IF(FIND("-",N59 &amp; "-")=1,0,INT(MID(N59,FIND("-",N59)+1,LEN(N59))))</f>
        <v>6</v>
      </c>
      <c r="Q59" s="16">
        <f>IF(N59="",0,IF(O59&gt;P59,2,IF(O59=P59,1,0)))</f>
        <v>0</v>
      </c>
      <c r="R59" s="18" t="s">
        <v>99</v>
      </c>
      <c r="S59" s="16">
        <f>IF(FIND("-",R59 &amp; "-")=1,0,INT(MID(R59,1,FIND("-",R59)-1)))</f>
        <v>13</v>
      </c>
      <c r="T59" s="16">
        <f>IF(FIND("-",R59 &amp; "-")=1,0,INT(MID(R59,FIND("-",R59)+1,LEN(R59))))</f>
        <v>9</v>
      </c>
      <c r="U59" s="16">
        <f>IF(R59="",0,IF(S59&gt;T59,2,IF(S59=T59,1,0)))</f>
        <v>2</v>
      </c>
      <c r="V59" s="19" t="str">
        <f>IF(C59+G59+K59+O59+S59+W59&gt;0,CONCATENATE(C59+G59+K59+O59+S59+W59," - ",D59+H59+L59+P59+T59+X59),"")</f>
        <v>26 - 37</v>
      </c>
      <c r="W59" s="16"/>
      <c r="X59" s="16"/>
      <c r="Y59" s="16"/>
      <c r="Z59" s="20">
        <f>IF(C59+G59+K59+O59+S59+W59+AA59&gt;0,C59+G59+K59+O59+S59+W59+AA59-D59-H59-L59-P59-T59-X59-AB59,"")</f>
        <v>-11</v>
      </c>
      <c r="AA59" s="16"/>
      <c r="AB59" s="16"/>
      <c r="AC59" s="16"/>
      <c r="AD59" s="20">
        <f>IF(E59+I59+M59+Q59+U59+Y59+AC59&gt;0,E59+I59+M59+Q59+U59+Y59+AC59,"")</f>
        <v>2</v>
      </c>
      <c r="AE59" s="21" t="s">
        <v>77</v>
      </c>
      <c r="AF59" s="22"/>
      <c r="AG59" s="12"/>
      <c r="AH59" s="6"/>
      <c r="AI59" s="6"/>
    </row>
    <row r="60" spans="1:35" s="2" customFormat="1" ht="15.75" x14ac:dyDescent="0.25">
      <c r="A60" s="45" t="s">
        <v>48</v>
      </c>
      <c r="B60" s="19" t="str">
        <f>IF(F59&lt;&gt;"",CONCATENATE(H59,"-",G59),"")</f>
        <v>10-3</v>
      </c>
      <c r="C60" s="16">
        <f>IF(FIND("-",B60 &amp; "-")=1,0,INT(MID(B60,1,FIND("-",B60)-1)))</f>
        <v>10</v>
      </c>
      <c r="D60" s="16">
        <f>IF(FIND("-",B60 &amp; "-")=1,0,INT(MID(B60,FIND("-",B60)+1,LEN(B60))))</f>
        <v>3</v>
      </c>
      <c r="E60" s="16">
        <f>IF(B60="",0,IF(C60&gt;D60,2,IF(C60=D60,1,0)))</f>
        <v>2</v>
      </c>
      <c r="F60" s="15"/>
      <c r="G60" s="16">
        <f>IF(FIND("-",F60 &amp; "-")=1,0,INT(MID(F60,1,FIND("-",F60)-1)))</f>
        <v>0</v>
      </c>
      <c r="H60" s="16">
        <f>IF(FIND("-",F60 &amp; "-")=1,0,INT(MID(F60,FIND("-",F60)+1,LEN(F60))))</f>
        <v>0</v>
      </c>
      <c r="I60" s="16">
        <f>IF(F60="",0,IF(G60&gt;H60,2,IF(G60=H60,1,0)))</f>
        <v>0</v>
      </c>
      <c r="J60" s="17" t="s">
        <v>79</v>
      </c>
      <c r="K60" s="16">
        <f>IF(FIND("-",J60 &amp; "-")=1,0,INT(MID(J60,1,FIND("-",J60)-1)))</f>
        <v>10</v>
      </c>
      <c r="L60" s="16">
        <f>IF(FIND("-",J60 &amp; "-")=1,0,INT(MID(J60,FIND("-",J60)+1,LEN(J60))))</f>
        <v>9</v>
      </c>
      <c r="M60" s="16">
        <f>IF(J60="",0,IF(K60&gt;L60,2,IF(K60=L60,1,0)))</f>
        <v>2</v>
      </c>
      <c r="N60" s="17" t="s">
        <v>93</v>
      </c>
      <c r="O60" s="16">
        <f>IF(FIND("-",N60 &amp; "-")=1,0,INT(MID(N60,1,FIND("-",N60)-1)))</f>
        <v>6</v>
      </c>
      <c r="P60" s="16">
        <f>IF(FIND("-",N60 &amp; "-")=1,0,INT(MID(N60,FIND("-",N60)+1,LEN(N60))))</f>
        <v>3</v>
      </c>
      <c r="Q60" s="16">
        <f>IF(N60="",0,IF(O60&gt;P60,2,IF(O60=P60,1,0)))</f>
        <v>2</v>
      </c>
      <c r="R60" s="18" t="s">
        <v>68</v>
      </c>
      <c r="S60" s="16">
        <f>IF(FIND("-",R60 &amp; "-")=1,0,INT(MID(R60,1,FIND("-",R60)-1)))</f>
        <v>8</v>
      </c>
      <c r="T60" s="16">
        <f>IF(FIND("-",R60 &amp; "-")=1,0,INT(MID(R60,FIND("-",R60)+1,LEN(R60))))</f>
        <v>6</v>
      </c>
      <c r="U60" s="16">
        <f>IF(R60="",0,IF(S60&gt;T60,2,IF(S60=T60,1,0)))</f>
        <v>2</v>
      </c>
      <c r="V60" s="19" t="str">
        <f>IF(C60+G60+K60+O60+S60+W60&gt;0,CONCATENATE(C60+G60+K60+O60+S60+W60," - ",D60+H60+L60+P60+T60+X60),"")</f>
        <v>34 - 21</v>
      </c>
      <c r="W60" s="16"/>
      <c r="X60" s="16"/>
      <c r="Y60" s="16"/>
      <c r="Z60" s="20">
        <f>IF(C60+G60+K60+O60+S60+W60+AA60&gt;0,C60+G60+K60+O60+S60+W60+AA60-D60-H60-L60-P60-T60-X60-AB60,"")</f>
        <v>13</v>
      </c>
      <c r="AA60" s="16"/>
      <c r="AB60" s="16"/>
      <c r="AC60" s="16"/>
      <c r="AD60" s="20">
        <f>IF(E60+I60+M60+Q60+U60+Y60+AC60&gt;0,E60+I60+M60+Q60+U60+Y60+AC60,"")</f>
        <v>8</v>
      </c>
      <c r="AE60" s="21" t="s">
        <v>74</v>
      </c>
      <c r="AF60" s="22"/>
      <c r="AG60" s="22"/>
      <c r="AH60" s="12"/>
      <c r="AI60" s="12"/>
    </row>
    <row r="61" spans="1:35" s="2" customFormat="1" ht="15" x14ac:dyDescent="0.2">
      <c r="A61" s="45" t="s">
        <v>49</v>
      </c>
      <c r="B61" s="19" t="str">
        <f>IF(J59&lt;&gt;"",CONCATENATE(L59,"-",K59),"")</f>
        <v>12-5</v>
      </c>
      <c r="C61" s="16">
        <f>IF(FIND("-",B61 &amp; "-")=1,0,INT(MID(B61,1,FIND("-",B61)-1)))</f>
        <v>12</v>
      </c>
      <c r="D61" s="16">
        <f>IF(FIND("-",B61 &amp; "-")=1,0,INT(MID(B61,FIND("-",B61)+1,LEN(B61))))</f>
        <v>5</v>
      </c>
      <c r="E61" s="16">
        <f>IF(B61="",0,IF(C61&gt;D61,2,IF(C61=D61,1,0)))</f>
        <v>2</v>
      </c>
      <c r="F61" s="19" t="str">
        <f>IF(J60&lt;&gt;"",CONCATENATE(L60,"-",K60),"")</f>
        <v>9-10</v>
      </c>
      <c r="G61" s="16">
        <f>IF(FIND("-",F61 &amp; "-")=1,0,INT(MID(F61,1,FIND("-",F61)-1)))</f>
        <v>9</v>
      </c>
      <c r="H61" s="16">
        <f>IF(FIND("-",F61 &amp; "-")=1,0,INT(MID(F61,FIND("-",F61)+1,LEN(F61))))</f>
        <v>10</v>
      </c>
      <c r="I61" s="16">
        <f>IF(F61="",0,IF(G61&gt;H61,2,IF(G61=H61,1,0)))</f>
        <v>0</v>
      </c>
      <c r="J61" s="15"/>
      <c r="K61" s="16">
        <f>IF(FIND("-",J61 &amp; "-")=1,0,INT(MID(J61,1,FIND("-",J61)-1)))</f>
        <v>0</v>
      </c>
      <c r="L61" s="16">
        <f>IF(FIND("-",J61 &amp; "-")=1,0,INT(MID(J61,FIND("-",J61)+1,LEN(J61))))</f>
        <v>0</v>
      </c>
      <c r="M61" s="16">
        <f>IF(J61="",0,IF(K61&gt;L61,2,IF(K61=L61,1,0)))</f>
        <v>0</v>
      </c>
      <c r="N61" s="17" t="s">
        <v>83</v>
      </c>
      <c r="O61" s="16">
        <f>IF(FIND("-",N61 &amp; "-")=1,0,INT(MID(N61,1,FIND("-",N61)-1)))</f>
        <v>13</v>
      </c>
      <c r="P61" s="16">
        <f>IF(FIND("-",N61 &amp; "-")=1,0,INT(MID(N61,FIND("-",N61)+1,LEN(N61))))</f>
        <v>6</v>
      </c>
      <c r="Q61" s="16">
        <f>IF(N61="",0,IF(O61&gt;P61,2,IF(O61=P61,1,0)))</f>
        <v>2</v>
      </c>
      <c r="R61" s="18" t="s">
        <v>103</v>
      </c>
      <c r="S61" s="16">
        <f>IF(FIND("-",R61 &amp; "-")=1,0,INT(MID(R61,1,FIND("-",R61)-1)))</f>
        <v>6</v>
      </c>
      <c r="T61" s="16">
        <f>IF(FIND("-",R61 &amp; "-")=1,0,INT(MID(R61,FIND("-",R61)+1,LEN(R61))))</f>
        <v>6</v>
      </c>
      <c r="U61" s="16">
        <f>IF(R61="",0,IF(S61&gt;T61,2,IF(S61=T61,1,0)))</f>
        <v>1</v>
      </c>
      <c r="V61" s="19" t="str">
        <f>IF(C61+G61+K61+O61+S61+W61&gt;0,CONCATENATE(C61+G61+K61+O61+S61+W61," - ",D61+H61+L61+P61+T61+X61),"")</f>
        <v>40 - 27</v>
      </c>
      <c r="W61" s="16"/>
      <c r="X61" s="16"/>
      <c r="Y61" s="16"/>
      <c r="Z61" s="20">
        <f>IF(C61+G61+K61+O61+S61+W61+AA61&gt;0,C61+G61+K61+O61+S61+W61+AA61-D61-H61-L61-P61-T61-X61-AB61,"")</f>
        <v>13</v>
      </c>
      <c r="AA61" s="16"/>
      <c r="AB61" s="16"/>
      <c r="AC61" s="16"/>
      <c r="AD61" s="20">
        <f>IF(E61+I61+M61+Q61+U61+Y61+AC61&gt;0,E61+I61+M61+Q61+U61+Y61+AC61,"")</f>
        <v>5</v>
      </c>
      <c r="AE61" s="21" t="s">
        <v>75</v>
      </c>
      <c r="AF61" s="22"/>
      <c r="AG61" s="22"/>
      <c r="AH61" s="22"/>
      <c r="AI61" s="22"/>
    </row>
    <row r="62" spans="1:35" s="13" customFormat="1" ht="18.75" customHeight="1" thickBot="1" x14ac:dyDescent="0.25">
      <c r="A62" s="46" t="s">
        <v>50</v>
      </c>
      <c r="B62" s="24" t="str">
        <f>IF(N59&lt;&gt;"",CONCATENATE(P59,"-",O59),"")</f>
        <v>6-5</v>
      </c>
      <c r="C62" s="25">
        <f>IF(FIND("-",B62 &amp; "-")=1,0,INT(MID(B62,1,FIND("-",B62)-1)))</f>
        <v>6</v>
      </c>
      <c r="D62" s="25">
        <f>IF(FIND("-",B62 &amp; "-")=1,0,INT(MID(B62,FIND("-",B62)+1,LEN(B62))))</f>
        <v>5</v>
      </c>
      <c r="E62" s="25">
        <f>IF(B62="",0,IF(C62&gt;D62,2,IF(C62=D62,1,0)))</f>
        <v>2</v>
      </c>
      <c r="F62" s="26" t="str">
        <f>IF(N60&lt;&gt;"",CONCATENATE(P60,"-",O60),"")</f>
        <v>3-6</v>
      </c>
      <c r="G62" s="25">
        <f>IF(FIND("-",F62 &amp; "-")=1,0,INT(MID(F62,1,FIND("-",F62)-1)))</f>
        <v>3</v>
      </c>
      <c r="H62" s="25">
        <f>IF(FIND("-",F62 &amp; "-")=1,0,INT(MID(F62,FIND("-",F62)+1,LEN(F62))))</f>
        <v>6</v>
      </c>
      <c r="I62" s="25">
        <f>IF(F62="",0,IF(G62&gt;H62,2,IF(G62=H62,1,0)))</f>
        <v>0</v>
      </c>
      <c r="J62" s="26" t="str">
        <f>IF(N61&lt;&gt;"",CONCATENATE(P61,"-",O61),"")</f>
        <v>6-13</v>
      </c>
      <c r="K62" s="25">
        <f>IF(FIND("-",J62 &amp; "-")=1,0,INT(MID(J62,1,FIND("-",J62)-1)))</f>
        <v>6</v>
      </c>
      <c r="L62" s="25">
        <f>IF(FIND("-",J62 &amp; "-")=1,0,INT(MID(J62,FIND("-",J62)+1,LEN(J62))))</f>
        <v>13</v>
      </c>
      <c r="M62" s="25">
        <f>IF(J62="",0,IF(K62&gt;L62,2,IF(K62=L62,1,0)))</f>
        <v>0</v>
      </c>
      <c r="N62" s="35"/>
      <c r="O62" s="25">
        <f>IF(FIND("-",N62 &amp; "-")=1,0,INT(MID(N62,1,FIND("-",N62)-1)))</f>
        <v>0</v>
      </c>
      <c r="P62" s="25">
        <f>IF(FIND("-",N62 &amp; "-")=1,0,INT(MID(N62,FIND("-",N62)+1,LEN(N62))))</f>
        <v>0</v>
      </c>
      <c r="Q62" s="25">
        <f>IF(N62="",0,IF(O62&gt;P62,2,IF(O62=P62,1,0)))</f>
        <v>0</v>
      </c>
      <c r="R62" s="36" t="s">
        <v>100</v>
      </c>
      <c r="S62" s="25">
        <f>IF(FIND("-",R62 &amp; "-")=1,0,INT(MID(R62,1,FIND("-",R62)-1)))</f>
        <v>9</v>
      </c>
      <c r="T62" s="25">
        <f>IF(FIND("-",R62 &amp; "-")=1,0,INT(MID(R62,FIND("-",R62)+1,LEN(R62))))</f>
        <v>13</v>
      </c>
      <c r="U62" s="25">
        <f>IF(R62="",0,IF(S62&gt;T62,2,IF(S62=T62,1,0)))</f>
        <v>0</v>
      </c>
      <c r="V62" s="26" t="str">
        <f>IF(C62+G62+K62+O62+S62+W62&gt;0,CONCATENATE(C62+G62+K62+O62+S62+W62," - ",D62+H62+L62+P62+T62+X62),"")</f>
        <v>24 - 37</v>
      </c>
      <c r="W62" s="25"/>
      <c r="X62" s="25"/>
      <c r="Y62" s="25"/>
      <c r="Z62" s="28">
        <f>IF(C62+G62+K62+O62+S62+W62+AA62&gt;0,C62+G62+K62+O62+S62+W62+AA62-D62-H62-L62-P62-T62-X62-AB62,"")</f>
        <v>-13</v>
      </c>
      <c r="AA62" s="25"/>
      <c r="AB62" s="25"/>
      <c r="AC62" s="25"/>
      <c r="AD62" s="28">
        <f>IF(E62+I62+M62+Q62+U62+Y62+AC62&gt;0,E62+I62+M62+Q62+U62+Y62+AC62,"")</f>
        <v>2</v>
      </c>
      <c r="AE62" s="29" t="s">
        <v>76</v>
      </c>
      <c r="AF62" s="22"/>
      <c r="AG62" s="22"/>
      <c r="AH62" s="22"/>
      <c r="AI62" s="22"/>
    </row>
    <row r="63" spans="1:35" s="13" customFormat="1" ht="18.75" customHeight="1" x14ac:dyDescent="0.2">
      <c r="A63" s="6"/>
      <c r="B63" s="47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22"/>
      <c r="AH63" s="22"/>
      <c r="AI63" s="22"/>
    </row>
    <row r="64" spans="1:35" s="13" customFormat="1" ht="18.75" customHeight="1" x14ac:dyDescent="0.2">
      <c r="A64" s="6"/>
      <c r="B64" s="47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22"/>
      <c r="AI64" s="22"/>
    </row>
    <row r="65" spans="1:35" s="13" customFormat="1" ht="18.75" customHeight="1" x14ac:dyDescent="0.2">
      <c r="A65" s="6"/>
      <c r="B65" s="47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1:35" s="13" customFormat="1" ht="18.75" customHeight="1" x14ac:dyDescent="0.2">
      <c r="A66" s="6"/>
      <c r="B66" s="47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1:35" ht="18.75" customHeight="1" x14ac:dyDescent="0.2"/>
  </sheetData>
  <mergeCells count="14">
    <mergeCell ref="A51:J51"/>
    <mergeCell ref="A57:J57"/>
    <mergeCell ref="A23:J23"/>
    <mergeCell ref="A29:J29"/>
    <mergeCell ref="A36:C36"/>
    <mergeCell ref="A37:C37"/>
    <mergeCell ref="A39:J39"/>
    <mergeCell ref="A45:J45"/>
    <mergeCell ref="A21:C21"/>
    <mergeCell ref="A1:C1"/>
    <mergeCell ref="A2:C2"/>
    <mergeCell ref="A4:J4"/>
    <mergeCell ref="A11:J11"/>
    <mergeCell ref="A20:C20"/>
  </mergeCells>
  <pageMargins left="0.19685039370078741" right="0.19685039370078741" top="0.19685039370078741" bottom="0.19685039370078741" header="0.51181102362204722" footer="0.51181102362204722"/>
  <pageSetup paperSize="9" fitToHeight="0" orientation="landscape" r:id="rId1"/>
  <headerFooter alignWithMargins="0"/>
  <rowBreaks count="2" manualBreakCount="2">
    <brk id="19" max="16383" man="1"/>
    <brk id="35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41C7A755248F44821A306A8603931B" ma:contentTypeVersion="16" ma:contentTypeDescription="Create a new document." ma:contentTypeScope="" ma:versionID="d74e0df2d4cc3691238ad6aa7d25a372">
  <xsd:schema xmlns:xsd="http://www.w3.org/2001/XMLSchema" xmlns:xs="http://www.w3.org/2001/XMLSchema" xmlns:p="http://schemas.microsoft.com/office/2006/metadata/properties" xmlns:ns2="4c71e62e-57de-4134-a34c-886db3bf6e21" xmlns:ns3="f8de8bcd-23c9-4ffc-9f30-6f72678a52f3" targetNamespace="http://schemas.microsoft.com/office/2006/metadata/properties" ma:root="true" ma:fieldsID="55ea06c9ee6bc7a203da33138d24260a" ns2:_="" ns3:_="">
    <xsd:import namespace="4c71e62e-57de-4134-a34c-886db3bf6e21"/>
    <xsd:import namespace="f8de8bcd-23c9-4ffc-9f30-6f72678a52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71e62e-57de-4134-a34c-886db3bf6e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70ad8ad-f7ba-4c29-84b6-681a4e59c7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e8bcd-23c9-4ffc-9f30-6f72678a52f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966b38c-1bb1-498d-a0a6-3df68ea772f5}" ma:internalName="TaxCatchAll" ma:showField="CatchAllData" ma:web="f8de8bcd-23c9-4ffc-9f30-6f72678a52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31E231-7018-4B95-ACA5-35EED92003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71e62e-57de-4134-a34c-886db3bf6e21"/>
    <ds:schemaRef ds:uri="f8de8bcd-23c9-4ffc-9f30-6f72678a52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0593A1-F2FA-41F4-B511-70F27A6F38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Úrslit</vt:lpstr>
      <vt:lpstr>Úrslit!Print_Area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Vigfus Thorsteinsson</dc:creator>
  <cp:lastModifiedBy>olafur</cp:lastModifiedBy>
  <dcterms:created xsi:type="dcterms:W3CDTF">2022-10-13T23:00:49Z</dcterms:created>
  <dcterms:modified xsi:type="dcterms:W3CDTF">2022-10-17T15:07:24Z</dcterms:modified>
</cp:coreProperties>
</file>