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erbertingi/Desktop/Vinna 21:22/5. fl kk yngri mót/"/>
    </mc:Choice>
  </mc:AlternateContent>
  <xr:revisionPtr revIDLastSave="0" documentId="13_ncr:1_{46F2CCF5-10B2-FA47-90EA-78A75CC59B7D}" xr6:coauthVersionLast="47" xr6:coauthVersionMax="47" xr10:uidLastSave="{00000000-0000-0000-0000-000000000000}"/>
  <bookViews>
    <workbookView xWindow="0" yWindow="460" windowWidth="23540" windowHeight="17540" tabRatio="500" xr2:uid="{00000000-000D-0000-FFFF-FFFF00000000}"/>
  </bookViews>
  <sheets>
    <sheet name="Forsíða" sheetId="4" r:id="rId1"/>
    <sheet name="Upplýsingar" sheetId="5" r:id="rId2"/>
    <sheet name="Skráning" sheetId="3" r:id="rId3"/>
    <sheet name="Deildir" sheetId="1" r:id="rId4"/>
    <sheet name="Leikjaniðurröðun" sheetId="2" r:id="rId5"/>
    <sheet name="1. deild" sheetId="6" r:id="rId6"/>
    <sheet name="2. deild" sheetId="7" r:id="rId7"/>
    <sheet name="3. deild A" sheetId="8" r:id="rId8"/>
    <sheet name="3. deild B" sheetId="9" r:id="rId9"/>
    <sheet name="4. deild A" sheetId="10" r:id="rId10"/>
    <sheet name="4. deild B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1" l="1"/>
  <c r="Q19" i="11"/>
  <c r="P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R18" i="11"/>
  <c r="Q18" i="11"/>
  <c r="P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P17" i="11" s="1"/>
  <c r="R17" i="11"/>
  <c r="Q17" i="11"/>
  <c r="S17" i="11" s="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R16" i="11"/>
  <c r="Q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R15" i="11"/>
  <c r="Q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R14" i="11"/>
  <c r="Q14" i="11"/>
  <c r="F13" i="11"/>
  <c r="D13" i="11"/>
  <c r="B13" i="11"/>
  <c r="R19" i="10"/>
  <c r="Q19" i="10"/>
  <c r="S19" i="10" s="1"/>
  <c r="P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R18" i="10"/>
  <c r="Q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R17" i="10"/>
  <c r="Q1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R16" i="10"/>
  <c r="Q16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R15" i="10"/>
  <c r="Q15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R14" i="10"/>
  <c r="Q14" i="10"/>
  <c r="J13" i="10"/>
  <c r="H13" i="10"/>
  <c r="F13" i="10"/>
  <c r="D13" i="10"/>
  <c r="B13" i="10"/>
  <c r="R19" i="9"/>
  <c r="Q19" i="9"/>
  <c r="S19" i="9" s="1"/>
  <c r="P19" i="9"/>
  <c r="AG18" i="9"/>
  <c r="AF18" i="9"/>
  <c r="AE18" i="9"/>
  <c r="AD18" i="9"/>
  <c r="AC18" i="9"/>
  <c r="AB18" i="9"/>
  <c r="AA18" i="9"/>
  <c r="Z18" i="9"/>
  <c r="Y18" i="9"/>
  <c r="X18" i="9"/>
  <c r="W18" i="9"/>
  <c r="P18" i="9" s="1"/>
  <c r="V18" i="9"/>
  <c r="R18" i="9"/>
  <c r="Q18" i="9"/>
  <c r="S18" i="9" s="1"/>
  <c r="AG17" i="9"/>
  <c r="AF17" i="9"/>
  <c r="AE17" i="9"/>
  <c r="AD17" i="9"/>
  <c r="AC17" i="9"/>
  <c r="AB17" i="9"/>
  <c r="AA17" i="9"/>
  <c r="Z17" i="9"/>
  <c r="Y17" i="9"/>
  <c r="X17" i="9"/>
  <c r="W17" i="9"/>
  <c r="V17" i="9"/>
  <c r="R17" i="9"/>
  <c r="Q17" i="9"/>
  <c r="AG16" i="9"/>
  <c r="AF16" i="9"/>
  <c r="AE16" i="9"/>
  <c r="AD16" i="9"/>
  <c r="AC16" i="9"/>
  <c r="AB16" i="9"/>
  <c r="AA16" i="9"/>
  <c r="Z16" i="9"/>
  <c r="Y16" i="9"/>
  <c r="X16" i="9"/>
  <c r="W16" i="9"/>
  <c r="V16" i="9"/>
  <c r="R16" i="9"/>
  <c r="Q16" i="9"/>
  <c r="AG15" i="9"/>
  <c r="AF15" i="9"/>
  <c r="AE15" i="9"/>
  <c r="AD15" i="9"/>
  <c r="AC15" i="9"/>
  <c r="AB15" i="9"/>
  <c r="AA15" i="9"/>
  <c r="Z15" i="9"/>
  <c r="Y15" i="9"/>
  <c r="X15" i="9"/>
  <c r="W15" i="9"/>
  <c r="V15" i="9"/>
  <c r="R15" i="9"/>
  <c r="Q15" i="9"/>
  <c r="AG14" i="9"/>
  <c r="AF14" i="9"/>
  <c r="AE14" i="9"/>
  <c r="AD14" i="9"/>
  <c r="AC14" i="9"/>
  <c r="AB14" i="9"/>
  <c r="AA14" i="9"/>
  <c r="Z14" i="9"/>
  <c r="Y14" i="9"/>
  <c r="X14" i="9"/>
  <c r="W14" i="9"/>
  <c r="V14" i="9"/>
  <c r="R14" i="9"/>
  <c r="Q14" i="9"/>
  <c r="J13" i="9"/>
  <c r="H13" i="9"/>
  <c r="F13" i="9"/>
  <c r="D13" i="9"/>
  <c r="B13" i="9"/>
  <c r="R19" i="8"/>
  <c r="Q19" i="8"/>
  <c r="S19" i="8" s="1"/>
  <c r="P19" i="8"/>
  <c r="AG18" i="8"/>
  <c r="AF18" i="8"/>
  <c r="AE18" i="8"/>
  <c r="AD18" i="8"/>
  <c r="AC18" i="8"/>
  <c r="AB18" i="8"/>
  <c r="AA18" i="8"/>
  <c r="Z18" i="8"/>
  <c r="Y18" i="8"/>
  <c r="X18" i="8"/>
  <c r="W18" i="8"/>
  <c r="V18" i="8"/>
  <c r="R18" i="8"/>
  <c r="Q18" i="8"/>
  <c r="S18" i="8" s="1"/>
  <c r="AG17" i="8"/>
  <c r="AF17" i="8"/>
  <c r="AE17" i="8"/>
  <c r="AD17" i="8"/>
  <c r="AC17" i="8"/>
  <c r="AB17" i="8"/>
  <c r="AA17" i="8"/>
  <c r="Z17" i="8"/>
  <c r="Y17" i="8"/>
  <c r="X17" i="8"/>
  <c r="W17" i="8"/>
  <c r="V17" i="8"/>
  <c r="R17" i="8"/>
  <c r="Q17" i="8"/>
  <c r="AG16" i="8"/>
  <c r="AF16" i="8"/>
  <c r="AE16" i="8"/>
  <c r="AD16" i="8"/>
  <c r="AC16" i="8"/>
  <c r="AB16" i="8"/>
  <c r="AA16" i="8"/>
  <c r="Z16" i="8"/>
  <c r="Y16" i="8"/>
  <c r="X16" i="8"/>
  <c r="W16" i="8"/>
  <c r="V16" i="8"/>
  <c r="R16" i="8"/>
  <c r="Q16" i="8"/>
  <c r="S16" i="8" s="1"/>
  <c r="AG15" i="8"/>
  <c r="AF15" i="8"/>
  <c r="AE15" i="8"/>
  <c r="AD15" i="8"/>
  <c r="AC15" i="8"/>
  <c r="AB15" i="8"/>
  <c r="AA15" i="8"/>
  <c r="Z15" i="8"/>
  <c r="Y15" i="8"/>
  <c r="X15" i="8"/>
  <c r="W15" i="8"/>
  <c r="V15" i="8"/>
  <c r="R15" i="8"/>
  <c r="Q15" i="8"/>
  <c r="S15" i="8" s="1"/>
  <c r="AG14" i="8"/>
  <c r="AF14" i="8"/>
  <c r="AE14" i="8"/>
  <c r="AD14" i="8"/>
  <c r="AC14" i="8"/>
  <c r="AB14" i="8"/>
  <c r="AA14" i="8"/>
  <c r="Z14" i="8"/>
  <c r="Y14" i="8"/>
  <c r="X14" i="8"/>
  <c r="W14" i="8"/>
  <c r="V14" i="8"/>
  <c r="R14" i="8"/>
  <c r="Q14" i="8"/>
  <c r="J13" i="8"/>
  <c r="H13" i="8"/>
  <c r="F13" i="8"/>
  <c r="D13" i="8"/>
  <c r="B13" i="8"/>
  <c r="R19" i="7"/>
  <c r="Q19" i="7"/>
  <c r="S19" i="7" s="1"/>
  <c r="P19" i="7"/>
  <c r="AG18" i="7"/>
  <c r="AF18" i="7"/>
  <c r="AE18" i="7"/>
  <c r="AD18" i="7"/>
  <c r="AC18" i="7"/>
  <c r="AB18" i="7"/>
  <c r="AA18" i="7"/>
  <c r="Z18" i="7"/>
  <c r="Y18" i="7"/>
  <c r="X18" i="7"/>
  <c r="W18" i="7"/>
  <c r="P18" i="7" s="1"/>
  <c r="V18" i="7"/>
  <c r="R18" i="7"/>
  <c r="Q18" i="7"/>
  <c r="S18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AG16" i="7"/>
  <c r="AF16" i="7"/>
  <c r="AE16" i="7"/>
  <c r="AD16" i="7"/>
  <c r="AC16" i="7"/>
  <c r="AB16" i="7"/>
  <c r="AA16" i="7"/>
  <c r="Z16" i="7"/>
  <c r="Y16" i="7"/>
  <c r="X16" i="7"/>
  <c r="W16" i="7"/>
  <c r="V16" i="7"/>
  <c r="R16" i="7"/>
  <c r="Q16" i="7"/>
  <c r="AG15" i="7"/>
  <c r="AF15" i="7"/>
  <c r="AE15" i="7"/>
  <c r="AD15" i="7"/>
  <c r="AC15" i="7"/>
  <c r="AB15" i="7"/>
  <c r="AA15" i="7"/>
  <c r="Z15" i="7"/>
  <c r="Y15" i="7"/>
  <c r="X15" i="7"/>
  <c r="W15" i="7"/>
  <c r="V15" i="7"/>
  <c r="R15" i="7"/>
  <c r="Q15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S14" i="7" s="1"/>
  <c r="J13" i="7"/>
  <c r="H13" i="7"/>
  <c r="F13" i="7"/>
  <c r="D13" i="7"/>
  <c r="B13" i="7"/>
  <c r="R19" i="6"/>
  <c r="Q19" i="6"/>
  <c r="P19" i="6"/>
  <c r="AG18" i="6"/>
  <c r="AF18" i="6"/>
  <c r="AE18" i="6"/>
  <c r="AD18" i="6"/>
  <c r="AC18" i="6"/>
  <c r="AB18" i="6"/>
  <c r="AA18" i="6"/>
  <c r="Z18" i="6"/>
  <c r="Y18" i="6"/>
  <c r="X18" i="6"/>
  <c r="W18" i="6"/>
  <c r="V18" i="6"/>
  <c r="R18" i="6"/>
  <c r="Q18" i="6"/>
  <c r="AG17" i="6"/>
  <c r="AF17" i="6"/>
  <c r="AE17" i="6"/>
  <c r="AD17" i="6"/>
  <c r="AC17" i="6"/>
  <c r="AB17" i="6"/>
  <c r="AA17" i="6"/>
  <c r="Z17" i="6"/>
  <c r="Y17" i="6"/>
  <c r="X17" i="6"/>
  <c r="W17" i="6"/>
  <c r="V17" i="6"/>
  <c r="R17" i="6"/>
  <c r="Q17" i="6"/>
  <c r="S17" i="6" s="1"/>
  <c r="AG16" i="6"/>
  <c r="AF16" i="6"/>
  <c r="AE16" i="6"/>
  <c r="AD16" i="6"/>
  <c r="AC16" i="6"/>
  <c r="AB16" i="6"/>
  <c r="AA16" i="6"/>
  <c r="Z16" i="6"/>
  <c r="Y16" i="6"/>
  <c r="X16" i="6"/>
  <c r="W16" i="6"/>
  <c r="V16" i="6"/>
  <c r="R16" i="6"/>
  <c r="Q16" i="6"/>
  <c r="AG15" i="6"/>
  <c r="AF15" i="6"/>
  <c r="AE15" i="6"/>
  <c r="AD15" i="6"/>
  <c r="AC15" i="6"/>
  <c r="AB15" i="6"/>
  <c r="AA15" i="6"/>
  <c r="Z15" i="6"/>
  <c r="Y15" i="6"/>
  <c r="X15" i="6"/>
  <c r="W15" i="6"/>
  <c r="V15" i="6"/>
  <c r="R15" i="6"/>
  <c r="Q15" i="6"/>
  <c r="S15" i="6" s="1"/>
  <c r="AG14" i="6"/>
  <c r="AF14" i="6"/>
  <c r="AE14" i="6"/>
  <c r="AD14" i="6"/>
  <c r="AC14" i="6"/>
  <c r="AB14" i="6"/>
  <c r="AA14" i="6"/>
  <c r="Z14" i="6"/>
  <c r="Y14" i="6"/>
  <c r="X14" i="6"/>
  <c r="W14" i="6"/>
  <c r="V14" i="6"/>
  <c r="R14" i="6"/>
  <c r="Q14" i="6"/>
  <c r="J13" i="6"/>
  <c r="H13" i="6"/>
  <c r="F13" i="6"/>
  <c r="D13" i="6"/>
  <c r="B13" i="6"/>
  <c r="C19" i="3"/>
  <c r="P15" i="6" l="1"/>
  <c r="P17" i="6"/>
  <c r="S16" i="9"/>
  <c r="S14" i="6"/>
  <c r="S16" i="6"/>
  <c r="S18" i="6"/>
  <c r="S17" i="7"/>
  <c r="P18" i="8"/>
  <c r="P16" i="9"/>
  <c r="P16" i="10"/>
  <c r="P18" i="10"/>
  <c r="S14" i="10"/>
  <c r="S18" i="10"/>
  <c r="S16" i="11"/>
  <c r="S19" i="11"/>
  <c r="P14" i="6"/>
  <c r="P16" i="6"/>
  <c r="P18" i="6"/>
  <c r="S19" i="6"/>
  <c r="S15" i="9"/>
  <c r="S18" i="11"/>
  <c r="P15" i="11"/>
  <c r="S17" i="9"/>
  <c r="P17" i="9"/>
  <c r="P15" i="9"/>
  <c r="S14" i="9"/>
  <c r="P14" i="9"/>
  <c r="P16" i="7"/>
  <c r="P15" i="7"/>
  <c r="P17" i="7"/>
  <c r="S16" i="7"/>
  <c r="S15" i="7"/>
  <c r="P14" i="7"/>
  <c r="P14" i="10"/>
  <c r="S14" i="8"/>
  <c r="P15" i="8"/>
  <c r="S15" i="10"/>
  <c r="S16" i="10"/>
  <c r="S17" i="10"/>
  <c r="P17" i="10"/>
  <c r="P15" i="10"/>
  <c r="P14" i="8"/>
  <c r="P16" i="8"/>
  <c r="S17" i="8"/>
  <c r="P17" i="8"/>
  <c r="P16" i="11"/>
  <c r="S15" i="11"/>
  <c r="P14" i="11"/>
  <c r="S14" i="11"/>
</calcChain>
</file>

<file path=xl/sharedStrings.xml><?xml version="1.0" encoding="utf-8"?>
<sst xmlns="http://schemas.openxmlformats.org/spreadsheetml/2006/main" count="389" uniqueCount="129">
  <si>
    <t xml:space="preserve">Tími </t>
  </si>
  <si>
    <t>Deild</t>
  </si>
  <si>
    <t>Leikur</t>
  </si>
  <si>
    <t>FH 1</t>
  </si>
  <si>
    <t>-</t>
  </si>
  <si>
    <t>Víkingur 1</t>
  </si>
  <si>
    <t>Selfoss 1</t>
  </si>
  <si>
    <t>Afturelding 1</t>
  </si>
  <si>
    <t>Valur 1</t>
  </si>
  <si>
    <t>Haukar 1</t>
  </si>
  <si>
    <t>FH 2</t>
  </si>
  <si>
    <t>Valur 2</t>
  </si>
  <si>
    <t>Víkingur 2</t>
  </si>
  <si>
    <t>Félag</t>
  </si>
  <si>
    <t>Þjálfari</t>
  </si>
  <si>
    <t>Sími</t>
  </si>
  <si>
    <t>Haukar</t>
  </si>
  <si>
    <t>FH</t>
  </si>
  <si>
    <t>Fjölnir</t>
  </si>
  <si>
    <t>Víkingur</t>
  </si>
  <si>
    <t>Selfoss</t>
  </si>
  <si>
    <t>Valur</t>
  </si>
  <si>
    <t>Afturelding</t>
  </si>
  <si>
    <t>ÍR</t>
  </si>
  <si>
    <t>Samtals</t>
  </si>
  <si>
    <t>Ásvellir</t>
  </si>
  <si>
    <t>Mótsstjórn er staðsett á skrifstofu Handknattleiksdeildar Hauka á Ásvöllum</t>
  </si>
  <si>
    <t>Mikilvægar upplýsingar</t>
  </si>
  <si>
    <t>- Engin áhorfendaaðstaða er til staðar og því eru áhorfendur bannaðir</t>
  </si>
  <si>
    <t>- Engin veitingasala verður á staðnum</t>
  </si>
  <si>
    <t>3. Íslandsmót</t>
  </si>
  <si>
    <t>Mótsstjóri er Herbert Ingi Sigfússon, s: 847-9993 / herbert@haukar.is</t>
  </si>
  <si>
    <t>Fjöldi liða</t>
  </si>
  <si>
    <t>E-mail</t>
  </si>
  <si>
    <t>Grétar Eiríksson</t>
  </si>
  <si>
    <t>663-8547</t>
  </si>
  <si>
    <t>gretareir@gmail.com</t>
  </si>
  <si>
    <t>Fram</t>
  </si>
  <si>
    <t>Aron</t>
  </si>
  <si>
    <t xml:space="preserve">615-0954  </t>
  </si>
  <si>
    <t>aronheimis@gmail.com</t>
  </si>
  <si>
    <t>HK</t>
  </si>
  <si>
    <t>KA</t>
  </si>
  <si>
    <t>Stefán Árnason</t>
  </si>
  <si>
    <t xml:space="preserve">868-7504 </t>
  </si>
  <si>
    <t>stefanarna@gmail.com</t>
  </si>
  <si>
    <t xml:space="preserve">Grétar Áki Andersen </t>
  </si>
  <si>
    <t xml:space="preserve">844-1313 </t>
  </si>
  <si>
    <t>gretaraki@simnet.is</t>
  </si>
  <si>
    <t>1. deild</t>
  </si>
  <si>
    <t>Fram 1</t>
  </si>
  <si>
    <t>Ásvellir völlur A</t>
  </si>
  <si>
    <t>Ásvellir völlur B</t>
  </si>
  <si>
    <t>Úrslit</t>
  </si>
  <si>
    <t>Laugardagur</t>
  </si>
  <si>
    <t>Sunnudagur</t>
  </si>
  <si>
    <t>3. deild A</t>
  </si>
  <si>
    <t>- Gengið er inn um aðalinngang Ásvalla. Mæting í fyrsta lagi 30 min fyrir fyrsta leik.</t>
  </si>
  <si>
    <t>- Alls mega vera 50 inn í sal á sama tíma. Starfsmenn móts (dómarar, tímaverðir og umsjónarmenn), leikmenn og starfsmenn liða. Sjá Covid leiðbeiningar HSÍ.</t>
  </si>
  <si>
    <t>Hilmir Heiðar Lundevik</t>
  </si>
  <si>
    <t>822-1160</t>
  </si>
  <si>
    <t>Arnar Snær</t>
  </si>
  <si>
    <t>661-1994</t>
  </si>
  <si>
    <t>arnar.snaer.magnusson@rvkskolar.is</t>
  </si>
  <si>
    <t>Fylkir</t>
  </si>
  <si>
    <t>Viktor Lekve</t>
  </si>
  <si>
    <t>viktor@fylkir.is</t>
  </si>
  <si>
    <t>Freyr Brynjarsson</t>
  </si>
  <si>
    <t>Óskar Jón Guðmundsson</t>
  </si>
  <si>
    <t>867-5119</t>
  </si>
  <si>
    <t>Richard Sæþór Sigurðsson</t>
  </si>
  <si>
    <t>864-3994</t>
  </si>
  <si>
    <t>sigurdsson37@gmail.com</t>
  </si>
  <si>
    <t>Stjarnan</t>
  </si>
  <si>
    <t>Steinþór Andri Steinþórsson</t>
  </si>
  <si>
    <t>Styrmir Steinn Sverrisson</t>
  </si>
  <si>
    <t>857-7775</t>
  </si>
  <si>
    <t>styrmirss@gmail.com</t>
  </si>
  <si>
    <t>Þór</t>
  </si>
  <si>
    <t>Ágúst Lárusson</t>
  </si>
  <si>
    <t>843-5258</t>
  </si>
  <si>
    <t>agust@samvirkni.is</t>
  </si>
  <si>
    <t>2. deild</t>
  </si>
  <si>
    <t>3.deild B</t>
  </si>
  <si>
    <t>4.deild A</t>
  </si>
  <si>
    <t>4.deild B</t>
  </si>
  <si>
    <t>Afturelding 2</t>
  </si>
  <si>
    <t>Þór Ak.</t>
  </si>
  <si>
    <t>Haukar 2</t>
  </si>
  <si>
    <t>4. deild B</t>
  </si>
  <si>
    <t>4. deild A</t>
  </si>
  <si>
    <t>3. deild B</t>
  </si>
  <si>
    <t>5. flokkur karla yngri</t>
  </si>
  <si>
    <t>12. og 13. febrúar 2022</t>
  </si>
  <si>
    <t>- Áhorfendur eru bannaðir en koma má með liðstjóra með hverju liði og getur sá aðili séð um að sýna leikina fyrir viðkomandi lið.</t>
  </si>
  <si>
    <t>Árni Bragi Eyjólfsson</t>
  </si>
  <si>
    <t>868-2342</t>
  </si>
  <si>
    <t>arnieyjolfsson@gmail.com</t>
  </si>
  <si>
    <t>oskarj@outlook.com</t>
  </si>
  <si>
    <t>Hörður</t>
  </si>
  <si>
    <t>Carlos Martin Santos</t>
  </si>
  <si>
    <t>Erlendur Ísfeld</t>
  </si>
  <si>
    <t xml:space="preserve">820-0767 </t>
  </si>
  <si>
    <t>elliisfeld@gmail.com</t>
  </si>
  <si>
    <t>ÍR 1</t>
  </si>
  <si>
    <t>Hörður 1</t>
  </si>
  <si>
    <t>HK 2</t>
  </si>
  <si>
    <t>HK 1</t>
  </si>
  <si>
    <t>KA 2</t>
  </si>
  <si>
    <t>Þór Ak. 1</t>
  </si>
  <si>
    <t>HK 3</t>
  </si>
  <si>
    <t>KA 1</t>
  </si>
  <si>
    <t>Stjarnan 1</t>
  </si>
  <si>
    <t>3. Íslandsmót - 5. flokkur karla yngri</t>
  </si>
  <si>
    <t>Leikjaplan 3. íslandsmóts 5. flokks karla yngra árs 12. - 13. feb</t>
  </si>
  <si>
    <t>Ólafssalur A</t>
  </si>
  <si>
    <t>- Aðeins einn riðill er í gangi í einu í flestum tilfellum þar sem bara 50 mega vera saman í einu. Í 4 liða riðlum eru allir leikir spilaðir í röð og aukaleikjum sleppt til að minnka álag á leikmönnum.</t>
  </si>
  <si>
    <t>- Einn riðill er spilaður í Ólafssal og eru þá 2 hólf í gangi á sama tíma.</t>
  </si>
  <si>
    <t>3. Íslandsmót 5. flokkur karla eldri</t>
  </si>
  <si>
    <t>Stig</t>
  </si>
  <si>
    <t>Sk.mörk</t>
  </si>
  <si>
    <t>Fengin m.</t>
  </si>
  <si>
    <t>Hlutfall</t>
  </si>
  <si>
    <t>Sæti</t>
  </si>
  <si>
    <t>3. deild A-riðill</t>
  </si>
  <si>
    <t>3. deild B-riðill</t>
  </si>
  <si>
    <t>4. deild A-riðill</t>
  </si>
  <si>
    <t>Víkingur ofar á innbirgðis við Þór</t>
  </si>
  <si>
    <t>Víkingur í 2. sæti á innbirgðis við Hauka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</si>
</sst>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9" fillId="0" borderId="0"/>
  </cellStyleXfs>
  <cellXfs count="12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3" fillId="3" borderId="0" xfId="0" applyFont="1" applyFill="1"/>
    <xf numFmtId="49" fontId="3" fillId="3" borderId="0" xfId="0" applyNumberFormat="1" applyFont="1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2" fillId="0" borderId="1" xfId="1" applyBorder="1"/>
    <xf numFmtId="0" fontId="10" fillId="0" borderId="1" xfId="0" applyFont="1" applyBorder="1"/>
    <xf numFmtId="0" fontId="2" fillId="0" borderId="1" xfId="1" applyBorder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20" fontId="11" fillId="0" borderId="0" xfId="4" applyNumberFormat="1"/>
    <xf numFmtId="0" fontId="11" fillId="0" borderId="0" xfId="4" applyAlignment="1">
      <alignment horizontal="center" vertical="center"/>
    </xf>
    <xf numFmtId="0" fontId="11" fillId="0" borderId="0" xfId="4" applyAlignment="1">
      <alignment horizontal="left"/>
    </xf>
    <xf numFmtId="0" fontId="11" fillId="0" borderId="0" xfId="4"/>
    <xf numFmtId="0" fontId="9" fillId="0" borderId="0" xfId="4" applyFont="1" applyAlignment="1">
      <alignment horizontal="center"/>
    </xf>
    <xf numFmtId="0" fontId="14" fillId="0" borderId="0" xfId="0" applyFont="1"/>
    <xf numFmtId="0" fontId="11" fillId="0" borderId="0" xfId="0" applyFont="1"/>
    <xf numFmtId="0" fontId="13" fillId="0" borderId="0" xfId="4" applyFont="1" applyAlignment="1">
      <alignment horizontal="center"/>
    </xf>
    <xf numFmtId="20" fontId="9" fillId="0" borderId="1" xfId="4" applyNumberFormat="1" applyFont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0" fillId="0" borderId="2" xfId="4" applyFont="1" applyBorder="1" applyAlignment="1">
      <alignment horizontal="center"/>
    </xf>
    <xf numFmtId="0" fontId="9" fillId="0" borderId="1" xfId="4" applyFont="1" applyBorder="1" applyAlignment="1">
      <alignment horizontal="center" vertical="center"/>
    </xf>
    <xf numFmtId="20" fontId="0" fillId="0" borderId="1" xfId="0" applyNumberFormat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9" fillId="0" borderId="1" xfId="4" applyNumberFormat="1" applyFont="1" applyBorder="1" applyAlignment="1">
      <alignment horizontal="center"/>
    </xf>
    <xf numFmtId="1" fontId="9" fillId="0" borderId="0" xfId="4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4" applyFont="1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4" xfId="0" applyBorder="1"/>
    <xf numFmtId="0" fontId="1" fillId="4" borderId="5" xfId="0" applyFont="1" applyFill="1" applyBorder="1"/>
    <xf numFmtId="0" fontId="1" fillId="2" borderId="5" xfId="0" applyFont="1" applyFill="1" applyBorder="1"/>
    <xf numFmtId="0" fontId="1" fillId="5" borderId="5" xfId="0" applyFont="1" applyFill="1" applyBorder="1"/>
    <xf numFmtId="0" fontId="1" fillId="6" borderId="5" xfId="0" applyFont="1" applyFill="1" applyBorder="1"/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2" fillId="0" borderId="0" xfId="1"/>
    <xf numFmtId="0" fontId="9" fillId="0" borderId="0" xfId="4" applyFont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9" fillId="0" borderId="0" xfId="4" applyNumberFormat="1" applyFont="1"/>
    <xf numFmtId="0" fontId="0" fillId="0" borderId="0" xfId="4" applyFont="1" applyAlignment="1">
      <alignment horizontal="center"/>
    </xf>
    <xf numFmtId="20" fontId="0" fillId="0" borderId="0" xfId="0" applyNumberForma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7" borderId="8" xfId="0" applyFont="1" applyFill="1" applyBorder="1"/>
    <xf numFmtId="0" fontId="1" fillId="8" borderId="8" xfId="0" applyFont="1" applyFill="1" applyBorder="1"/>
    <xf numFmtId="0" fontId="16" fillId="0" borderId="1" xfId="0" applyFont="1" applyBorder="1"/>
    <xf numFmtId="20" fontId="0" fillId="8" borderId="1" xfId="0" applyNumberFormat="1" applyFill="1" applyBorder="1" applyAlignment="1">
      <alignment horizontal="center"/>
    </xf>
    <xf numFmtId="0" fontId="13" fillId="0" borderId="0" xfId="4" applyFont="1" applyAlignment="1">
      <alignment horizontal="center" vertical="center"/>
    </xf>
    <xf numFmtId="0" fontId="11" fillId="0" borderId="0" xfId="4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0" fontId="11" fillId="0" borderId="0" xfId="5"/>
    <xf numFmtId="0" fontId="18" fillId="0" borderId="0" xfId="5" applyFont="1"/>
    <xf numFmtId="0" fontId="20" fillId="0" borderId="7" xfId="5" applyFont="1" applyBorder="1"/>
    <xf numFmtId="0" fontId="20" fillId="0" borderId="1" xfId="5" applyFont="1" applyBorder="1"/>
    <xf numFmtId="0" fontId="21" fillId="10" borderId="4" xfId="5" applyFont="1" applyFill="1" applyBorder="1"/>
    <xf numFmtId="0" fontId="21" fillId="0" borderId="1" xfId="5" applyFont="1" applyBorder="1"/>
    <xf numFmtId="0" fontId="21" fillId="10" borderId="1" xfId="5" applyFont="1" applyFill="1" applyBorder="1"/>
    <xf numFmtId="0" fontId="22" fillId="0" borderId="1" xfId="6" applyFont="1" applyBorder="1"/>
    <xf numFmtId="0" fontId="22" fillId="0" borderId="7" xfId="6" applyFont="1" applyBorder="1"/>
    <xf numFmtId="0" fontId="21" fillId="0" borderId="0" xfId="5" applyFont="1"/>
    <xf numFmtId="0" fontId="11" fillId="0" borderId="0" xfId="5" applyAlignment="1">
      <alignment horizontal="center"/>
    </xf>
    <xf numFmtId="16" fontId="11" fillId="0" borderId="0" xfId="5" applyNumberFormat="1"/>
    <xf numFmtId="0" fontId="21" fillId="10" borderId="1" xfId="5" applyFont="1" applyFill="1" applyBorder="1" applyAlignment="1">
      <alignment horizontal="center"/>
    </xf>
    <xf numFmtId="0" fontId="21" fillId="0" borderId="1" xfId="5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3" fillId="0" borderId="0" xfId="5" applyFont="1"/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0" xfId="4" applyFont="1" applyAlignment="1">
      <alignment horizontal="center" vertical="center"/>
    </xf>
    <xf numFmtId="0" fontId="11" fillId="0" borderId="0" xfId="4" applyAlignment="1">
      <alignment horizontal="center"/>
    </xf>
    <xf numFmtId="0" fontId="13" fillId="0" borderId="0" xfId="4" applyFont="1" applyAlignment="1">
      <alignment horizontal="center"/>
    </xf>
    <xf numFmtId="0" fontId="13" fillId="0" borderId="3" xfId="4" applyFont="1" applyBorder="1" applyAlignment="1">
      <alignment horizontal="center"/>
    </xf>
    <xf numFmtId="20" fontId="9" fillId="0" borderId="2" xfId="4" applyNumberFormat="1" applyFont="1" applyBorder="1" applyAlignment="1">
      <alignment horizontal="center"/>
    </xf>
    <xf numFmtId="20" fontId="9" fillId="0" borderId="6" xfId="4" applyNumberFormat="1" applyFont="1" applyBorder="1" applyAlignment="1">
      <alignment horizontal="center"/>
    </xf>
    <xf numFmtId="20" fontId="9" fillId="0" borderId="7" xfId="4" applyNumberFormat="1" applyFont="1" applyBorder="1" applyAlignment="1">
      <alignment horizontal="center"/>
    </xf>
    <xf numFmtId="0" fontId="12" fillId="0" borderId="0" xfId="4" applyFont="1" applyAlignment="1">
      <alignment horizontal="center" vertical="center"/>
    </xf>
    <xf numFmtId="0" fontId="17" fillId="0" borderId="0" xfId="5" applyFont="1" applyAlignment="1">
      <alignment horizontal="center"/>
    </xf>
    <xf numFmtId="0" fontId="19" fillId="9" borderId="1" xfId="6" applyFont="1" applyFill="1" applyBorder="1" applyAlignment="1">
      <alignment horizontal="center"/>
    </xf>
    <xf numFmtId="0" fontId="21" fillId="0" borderId="4" xfId="5" applyFont="1" applyBorder="1" applyAlignment="1">
      <alignment horizontal="center"/>
    </xf>
    <xf numFmtId="0" fontId="21" fillId="0" borderId="9" xfId="5" applyFont="1" applyBorder="1" applyAlignment="1">
      <alignment horizontal="center"/>
    </xf>
    <xf numFmtId="0" fontId="21" fillId="0" borderId="10" xfId="5" applyFont="1" applyBorder="1" applyAlignment="1">
      <alignment horizontal="center"/>
    </xf>
    <xf numFmtId="0" fontId="19" fillId="11" borderId="2" xfId="6" applyFont="1" applyFill="1" applyBorder="1" applyAlignment="1">
      <alignment horizontal="center"/>
    </xf>
    <xf numFmtId="0" fontId="19" fillId="11" borderId="6" xfId="6" applyFont="1" applyFill="1" applyBorder="1" applyAlignment="1">
      <alignment horizontal="center"/>
    </xf>
    <xf numFmtId="0" fontId="19" fillId="11" borderId="7" xfId="6" applyFont="1" applyFill="1" applyBorder="1" applyAlignment="1">
      <alignment horizontal="center"/>
    </xf>
    <xf numFmtId="0" fontId="21" fillId="0" borderId="1" xfId="5" applyFont="1" applyBorder="1" applyAlignment="1">
      <alignment horizontal="center"/>
    </xf>
    <xf numFmtId="0" fontId="21" fillId="0" borderId="2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19" fillId="12" borderId="2" xfId="6" applyFont="1" applyFill="1" applyBorder="1" applyAlignment="1">
      <alignment horizontal="center"/>
    </xf>
    <xf numFmtId="0" fontId="19" fillId="12" borderId="6" xfId="6" applyFont="1" applyFill="1" applyBorder="1" applyAlignment="1">
      <alignment horizontal="center"/>
    </xf>
    <xf numFmtId="0" fontId="19" fillId="12" borderId="7" xfId="6" applyFont="1" applyFill="1" applyBorder="1" applyAlignment="1">
      <alignment horizontal="center"/>
    </xf>
    <xf numFmtId="0" fontId="19" fillId="13" borderId="2" xfId="6" applyFont="1" applyFill="1" applyBorder="1" applyAlignment="1">
      <alignment horizontal="center"/>
    </xf>
    <xf numFmtId="0" fontId="19" fillId="13" borderId="6" xfId="6" applyFont="1" applyFill="1" applyBorder="1" applyAlignment="1">
      <alignment horizontal="center"/>
    </xf>
    <xf numFmtId="0" fontId="19" fillId="13" borderId="7" xfId="6" applyFont="1" applyFill="1" applyBorder="1" applyAlignment="1">
      <alignment horizontal="center"/>
    </xf>
    <xf numFmtId="0" fontId="19" fillId="14" borderId="2" xfId="6" applyFont="1" applyFill="1" applyBorder="1" applyAlignment="1">
      <alignment horizontal="center"/>
    </xf>
    <xf numFmtId="0" fontId="19" fillId="14" borderId="6" xfId="6" applyFont="1" applyFill="1" applyBorder="1" applyAlignment="1">
      <alignment horizontal="center"/>
    </xf>
    <xf numFmtId="0" fontId="19" fillId="14" borderId="7" xfId="6" applyFont="1" applyFill="1" applyBorder="1" applyAlignment="1">
      <alignment horizontal="center"/>
    </xf>
    <xf numFmtId="0" fontId="19" fillId="15" borderId="2" xfId="6" applyFont="1" applyFill="1" applyBorder="1" applyAlignment="1">
      <alignment horizontal="center"/>
    </xf>
    <xf numFmtId="0" fontId="19" fillId="15" borderId="6" xfId="6" applyFont="1" applyFill="1" applyBorder="1" applyAlignment="1">
      <alignment horizontal="center"/>
    </xf>
    <xf numFmtId="0" fontId="19" fillId="15" borderId="7" xfId="6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4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Hyperlink" xfId="1" builtinId="8"/>
    <cellStyle name="Normal" xfId="0" builtinId="0"/>
    <cellStyle name="Normal 2" xfId="4" xr:uid="{08542716-E455-7241-96EB-E7538308F21D}"/>
    <cellStyle name="Normal 2 6" xfId="5" xr:uid="{CEC5F6C9-1CF2-7B42-BB9E-29A8AC7E7995}"/>
    <cellStyle name="Normal 5" xfId="6" xr:uid="{61CC2321-0EAC-9B4A-8DE6-440DBDF60EF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2</xdr:row>
      <xdr:rowOff>12700</xdr:rowOff>
    </xdr:from>
    <xdr:to>
      <xdr:col>2</xdr:col>
      <xdr:colOff>235204</xdr:colOff>
      <xdr:row>10</xdr:row>
      <xdr:rowOff>1598</xdr:rowOff>
    </xdr:to>
    <xdr:pic>
      <xdr:nvPicPr>
        <xdr:cNvPr id="2" name="Picture 1" descr="haukar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419100"/>
          <a:ext cx="1517904" cy="1614498"/>
        </a:xfrm>
        <a:prstGeom prst="rect">
          <a:avLst/>
        </a:prstGeom>
      </xdr:spPr>
    </xdr:pic>
    <xdr:clientData/>
  </xdr:twoCellAnchor>
  <xdr:twoCellAnchor editAs="oneCell">
    <xdr:from>
      <xdr:col>0</xdr:col>
      <xdr:colOff>256509</xdr:colOff>
      <xdr:row>23</xdr:row>
      <xdr:rowOff>139700</xdr:rowOff>
    </xdr:from>
    <xdr:to>
      <xdr:col>2</xdr:col>
      <xdr:colOff>126999</xdr:colOff>
      <xdr:row>31</xdr:row>
      <xdr:rowOff>101600</xdr:rowOff>
    </xdr:to>
    <xdr:pic>
      <xdr:nvPicPr>
        <xdr:cNvPr id="3" name="Picture 2" descr="haukar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09" y="5613400"/>
          <a:ext cx="1521490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777950</xdr:colOff>
      <xdr:row>2</xdr:row>
      <xdr:rowOff>50800</xdr:rowOff>
    </xdr:from>
    <xdr:to>
      <xdr:col>8</xdr:col>
      <xdr:colOff>317499</xdr:colOff>
      <xdr:row>8</xdr:row>
      <xdr:rowOff>88900</xdr:rowOff>
    </xdr:to>
    <xdr:pic>
      <xdr:nvPicPr>
        <xdr:cNvPr id="4" name="Picture 1" descr="mage result for hs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950" y="431800"/>
          <a:ext cx="1190549" cy="1181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2662</xdr:colOff>
      <xdr:row>24</xdr:row>
      <xdr:rowOff>12700</xdr:rowOff>
    </xdr:from>
    <xdr:to>
      <xdr:col>8</xdr:col>
      <xdr:colOff>375823</xdr:colOff>
      <xdr:row>30</xdr:row>
      <xdr:rowOff>55372</xdr:rowOff>
    </xdr:to>
    <xdr:pic>
      <xdr:nvPicPr>
        <xdr:cNvPr id="5" name="Picture 4" descr="mage result for hs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162" y="5156200"/>
          <a:ext cx="1198661" cy="12618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87418</xdr:colOff>
      <xdr:row>0</xdr:row>
      <xdr:rowOff>33865</xdr:rowOff>
    </xdr:from>
    <xdr:to>
      <xdr:col>2</xdr:col>
      <xdr:colOff>1</xdr:colOff>
      <xdr:row>2</xdr:row>
      <xdr:rowOff>160574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4A57E4A-2886-DD4C-AF9B-02271AFBE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18" y="33865"/>
          <a:ext cx="1313962" cy="1309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108662</xdr:colOff>
      <xdr:row>0</xdr:row>
      <xdr:rowOff>28704</xdr:rowOff>
    </xdr:from>
    <xdr:to>
      <xdr:col>16</xdr:col>
      <xdr:colOff>481723</xdr:colOff>
      <xdr:row>2</xdr:row>
      <xdr:rowOff>151030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FADA20-4C35-C84C-AD86-7BD1213E8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1765" y="28704"/>
          <a:ext cx="1336510" cy="130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139700</xdr:rowOff>
    </xdr:from>
    <xdr:to>
      <xdr:col>0</xdr:col>
      <xdr:colOff>1511300</xdr:colOff>
      <xdr:row>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EC43F1-5D04-F847-8F68-4F2CC9F9F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700"/>
          <a:ext cx="119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139700</xdr:rowOff>
    </xdr:from>
    <xdr:to>
      <xdr:col>0</xdr:col>
      <xdr:colOff>1511300</xdr:colOff>
      <xdr:row>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1DF946-A315-3644-99CA-B06577B7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700"/>
          <a:ext cx="119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139700</xdr:rowOff>
    </xdr:from>
    <xdr:to>
      <xdr:col>1</xdr:col>
      <xdr:colOff>50800</xdr:colOff>
      <xdr:row>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CAE255-4154-2441-A442-248363B37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700"/>
          <a:ext cx="119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139700</xdr:rowOff>
    </xdr:from>
    <xdr:to>
      <xdr:col>1</xdr:col>
      <xdr:colOff>50800</xdr:colOff>
      <xdr:row>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ADF76-00AB-1541-AD25-19BA707B0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700"/>
          <a:ext cx="119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139700</xdr:rowOff>
    </xdr:from>
    <xdr:to>
      <xdr:col>1</xdr:col>
      <xdr:colOff>0</xdr:colOff>
      <xdr:row>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53F39-B0EE-6D4E-9A94-8D1C8E219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700"/>
          <a:ext cx="119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139700</xdr:rowOff>
    </xdr:from>
    <xdr:to>
      <xdr:col>1</xdr:col>
      <xdr:colOff>0</xdr:colOff>
      <xdr:row>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723A5-D445-E347-B53E-06C3A6116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700"/>
          <a:ext cx="119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iktor@fylkir.is" TargetMode="External"/><Relationship Id="rId7" Type="http://schemas.openxmlformats.org/officeDocument/2006/relationships/hyperlink" Target="mailto:arnieyjolfsson@gmail.com" TargetMode="External"/><Relationship Id="rId2" Type="http://schemas.openxmlformats.org/officeDocument/2006/relationships/hyperlink" Target="mailto:aronheimis@gmail.com" TargetMode="External"/><Relationship Id="rId1" Type="http://schemas.openxmlformats.org/officeDocument/2006/relationships/hyperlink" Target="mailto:stefanarna@gmail.com" TargetMode="External"/><Relationship Id="rId6" Type="http://schemas.openxmlformats.org/officeDocument/2006/relationships/hyperlink" Target="mailto:oskarj@outlook.com" TargetMode="External"/><Relationship Id="rId5" Type="http://schemas.openxmlformats.org/officeDocument/2006/relationships/hyperlink" Target="mailto:agust@samvirkni.is" TargetMode="External"/><Relationship Id="rId4" Type="http://schemas.openxmlformats.org/officeDocument/2006/relationships/hyperlink" Target="mailto:styrmirss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workbookViewId="0"/>
  </sheetViews>
  <sheetFormatPr baseColWidth="10" defaultColWidth="11.1640625" defaultRowHeight="16" x14ac:dyDescent="0.2"/>
  <sheetData>
    <row r="1" spans="1:9" x14ac:dyDescent="0.2">
      <c r="A1" s="4"/>
      <c r="B1" s="4"/>
      <c r="C1" s="5"/>
      <c r="D1" s="5"/>
      <c r="E1" s="5"/>
      <c r="F1" s="5"/>
      <c r="G1" s="5"/>
      <c r="H1" s="4"/>
      <c r="I1" s="4"/>
    </row>
    <row r="2" spans="1:9" x14ac:dyDescent="0.2">
      <c r="A2" s="4"/>
      <c r="B2" s="4"/>
      <c r="C2" s="5"/>
      <c r="D2" s="5"/>
      <c r="E2" s="5"/>
      <c r="F2" s="5"/>
      <c r="G2" s="5"/>
      <c r="H2" s="4"/>
      <c r="I2" s="4"/>
    </row>
    <row r="3" spans="1:9" x14ac:dyDescent="0.2">
      <c r="A3" s="4"/>
      <c r="B3" s="4"/>
      <c r="C3" s="5"/>
      <c r="D3" s="5"/>
      <c r="E3" s="5"/>
      <c r="F3" s="5"/>
      <c r="G3" s="5"/>
      <c r="H3" s="4"/>
      <c r="I3" s="4"/>
    </row>
    <row r="4" spans="1:9" x14ac:dyDescent="0.2">
      <c r="A4" s="4"/>
      <c r="B4" s="4"/>
      <c r="C4" s="5"/>
      <c r="D4" s="5"/>
      <c r="E4" s="5"/>
      <c r="F4" s="5"/>
      <c r="G4" s="5"/>
      <c r="H4" s="4"/>
      <c r="I4" s="4"/>
    </row>
    <row r="5" spans="1:9" x14ac:dyDescent="0.2">
      <c r="A5" s="4"/>
      <c r="B5" s="4"/>
      <c r="C5" s="5"/>
      <c r="D5" s="5"/>
      <c r="E5" s="5"/>
      <c r="F5" s="5"/>
      <c r="G5" s="5"/>
      <c r="H5" s="4"/>
      <c r="I5" s="4"/>
    </row>
    <row r="6" spans="1:9" x14ac:dyDescent="0.2">
      <c r="A6" s="4"/>
      <c r="B6" s="4"/>
      <c r="C6" s="5"/>
      <c r="D6" s="5"/>
      <c r="E6" s="5"/>
      <c r="F6" s="5"/>
      <c r="G6" s="5"/>
      <c r="H6" s="4"/>
      <c r="I6" s="4"/>
    </row>
    <row r="7" spans="1:9" x14ac:dyDescent="0.2">
      <c r="A7" s="4"/>
      <c r="B7" s="4"/>
      <c r="C7" s="5"/>
      <c r="D7" s="5"/>
      <c r="E7" s="5"/>
      <c r="F7" s="5"/>
      <c r="G7" s="5"/>
      <c r="H7" s="4"/>
      <c r="I7" s="4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x14ac:dyDescent="0.2">
      <c r="A9" s="86" t="s">
        <v>30</v>
      </c>
      <c r="B9" s="86"/>
      <c r="C9" s="86"/>
      <c r="D9" s="86"/>
      <c r="E9" s="86"/>
      <c r="F9" s="86"/>
      <c r="G9" s="86"/>
      <c r="H9" s="86"/>
      <c r="I9" s="86"/>
    </row>
    <row r="10" spans="1:9" x14ac:dyDescent="0.2">
      <c r="A10" s="86"/>
      <c r="B10" s="86"/>
      <c r="C10" s="86"/>
      <c r="D10" s="86"/>
      <c r="E10" s="86"/>
      <c r="F10" s="86"/>
      <c r="G10" s="86"/>
      <c r="H10" s="86"/>
      <c r="I10" s="86"/>
    </row>
    <row r="11" spans="1:9" x14ac:dyDescent="0.2">
      <c r="A11" s="86"/>
      <c r="B11" s="86"/>
      <c r="C11" s="86"/>
      <c r="D11" s="86"/>
      <c r="E11" s="86"/>
      <c r="F11" s="86"/>
      <c r="G11" s="86"/>
      <c r="H11" s="86"/>
      <c r="I11" s="86"/>
    </row>
    <row r="12" spans="1:9" x14ac:dyDescent="0.2">
      <c r="A12" s="86"/>
      <c r="B12" s="86"/>
      <c r="C12" s="86"/>
      <c r="D12" s="86"/>
      <c r="E12" s="86"/>
      <c r="F12" s="86"/>
      <c r="G12" s="86"/>
      <c r="H12" s="86"/>
      <c r="I12" s="86"/>
    </row>
    <row r="13" spans="1:9" x14ac:dyDescent="0.2">
      <c r="A13" s="86"/>
      <c r="B13" s="86"/>
      <c r="C13" s="86"/>
      <c r="D13" s="86"/>
      <c r="E13" s="86"/>
      <c r="F13" s="86"/>
      <c r="G13" s="86"/>
      <c r="H13" s="86"/>
      <c r="I13" s="86"/>
    </row>
    <row r="14" spans="1:9" x14ac:dyDescent="0.2">
      <c r="A14" s="86"/>
      <c r="B14" s="86"/>
      <c r="C14" s="86"/>
      <c r="D14" s="86"/>
      <c r="E14" s="86"/>
      <c r="F14" s="86"/>
      <c r="G14" s="86"/>
      <c r="H14" s="86"/>
      <c r="I14" s="86"/>
    </row>
    <row r="15" spans="1:9" x14ac:dyDescent="0.2">
      <c r="A15" s="4"/>
      <c r="B15" s="4"/>
      <c r="C15" s="5"/>
      <c r="D15" s="5"/>
      <c r="E15" s="5"/>
      <c r="F15" s="5"/>
      <c r="G15" s="5"/>
      <c r="H15" s="4"/>
      <c r="I15" s="4"/>
    </row>
    <row r="16" spans="1:9" ht="23" x14ac:dyDescent="0.25">
      <c r="A16" s="87" t="s">
        <v>92</v>
      </c>
      <c r="B16" s="87"/>
      <c r="C16" s="87"/>
      <c r="D16" s="87"/>
      <c r="E16" s="87"/>
      <c r="F16" s="87"/>
      <c r="G16" s="87"/>
      <c r="H16" s="87"/>
      <c r="I16" s="87"/>
    </row>
    <row r="17" spans="1:9" ht="23" x14ac:dyDescent="0.25">
      <c r="A17" s="87" t="s">
        <v>93</v>
      </c>
      <c r="B17" s="87"/>
      <c r="C17" s="87"/>
      <c r="D17" s="87"/>
      <c r="E17" s="87"/>
      <c r="F17" s="87"/>
      <c r="G17" s="87"/>
      <c r="H17" s="87"/>
      <c r="I17" s="87"/>
    </row>
    <row r="18" spans="1:9" ht="23" x14ac:dyDescent="0.25">
      <c r="A18" s="87" t="s">
        <v>25</v>
      </c>
      <c r="B18" s="87"/>
      <c r="C18" s="87"/>
      <c r="D18" s="87"/>
      <c r="E18" s="87"/>
      <c r="F18" s="87"/>
      <c r="G18" s="87"/>
      <c r="H18" s="87"/>
      <c r="I18" s="87"/>
    </row>
    <row r="19" spans="1:9" x14ac:dyDescent="0.2">
      <c r="A19" s="85"/>
      <c r="B19" s="85"/>
      <c r="C19" s="85"/>
      <c r="D19" s="85"/>
      <c r="E19" s="85"/>
      <c r="F19" s="85"/>
      <c r="G19" s="85"/>
      <c r="H19" s="85"/>
      <c r="I19" s="85"/>
    </row>
    <row r="20" spans="1:9" x14ac:dyDescent="0.2">
      <c r="A20" s="85" t="s">
        <v>26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">
      <c r="A21" s="85" t="s">
        <v>31</v>
      </c>
      <c r="B21" s="85"/>
      <c r="C21" s="85"/>
      <c r="D21" s="85"/>
      <c r="E21" s="85"/>
      <c r="F21" s="85"/>
      <c r="G21" s="85"/>
      <c r="H21" s="85"/>
      <c r="I21" s="85"/>
    </row>
    <row r="22" spans="1:9" x14ac:dyDescent="0.2">
      <c r="A22" s="4"/>
      <c r="B22" s="4"/>
      <c r="C22" s="5"/>
      <c r="D22" s="5"/>
      <c r="E22" s="5"/>
      <c r="F22" s="5"/>
      <c r="G22" s="5"/>
      <c r="H22" s="4"/>
      <c r="I22" s="4"/>
    </row>
    <row r="23" spans="1:9" x14ac:dyDescent="0.2">
      <c r="A23" s="4"/>
      <c r="B23" s="4"/>
      <c r="C23" s="5"/>
      <c r="D23" s="5"/>
      <c r="E23" s="5"/>
      <c r="F23" s="5"/>
      <c r="G23" s="5"/>
      <c r="H23" s="4"/>
      <c r="I23" s="4"/>
    </row>
    <row r="24" spans="1:9" x14ac:dyDescent="0.2">
      <c r="A24" s="4"/>
      <c r="B24" s="4"/>
      <c r="C24" s="5"/>
      <c r="D24" s="5"/>
      <c r="E24" s="5"/>
      <c r="F24" s="5"/>
      <c r="G24" s="5"/>
      <c r="H24" s="4"/>
      <c r="I24" s="4"/>
    </row>
    <row r="25" spans="1:9" x14ac:dyDescent="0.2">
      <c r="A25" s="4"/>
      <c r="B25" s="4"/>
      <c r="C25" s="5"/>
      <c r="D25" s="5"/>
      <c r="E25" s="5"/>
      <c r="F25" s="5"/>
      <c r="G25" s="5"/>
      <c r="H25" s="4"/>
      <c r="I25" s="4"/>
    </row>
    <row r="26" spans="1:9" x14ac:dyDescent="0.2">
      <c r="A26" s="4"/>
      <c r="B26" s="4"/>
      <c r="C26" s="5"/>
      <c r="D26" s="5"/>
      <c r="E26" s="5"/>
      <c r="F26" s="5"/>
      <c r="G26" s="5"/>
      <c r="H26" s="4"/>
      <c r="I26" s="4"/>
    </row>
    <row r="27" spans="1:9" x14ac:dyDescent="0.2">
      <c r="A27" s="4"/>
      <c r="B27" s="4"/>
      <c r="C27" s="5"/>
      <c r="D27" s="5"/>
      <c r="E27" s="5"/>
      <c r="F27" s="5"/>
      <c r="G27" s="5"/>
      <c r="H27" s="4"/>
      <c r="I27" s="4"/>
    </row>
    <row r="28" spans="1:9" x14ac:dyDescent="0.2">
      <c r="A28" s="4"/>
      <c r="B28" s="4"/>
      <c r="C28" s="5"/>
      <c r="D28" s="5"/>
      <c r="E28" s="5"/>
      <c r="F28" s="5"/>
      <c r="G28" s="5"/>
      <c r="H28" s="4"/>
      <c r="I28" s="4"/>
    </row>
    <row r="29" spans="1:9" x14ac:dyDescent="0.2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7">
    <mergeCell ref="A21:I21"/>
    <mergeCell ref="A9:I14"/>
    <mergeCell ref="A16:I16"/>
    <mergeCell ref="A17:I17"/>
    <mergeCell ref="A18:I18"/>
    <mergeCell ref="A19:I19"/>
    <mergeCell ref="A20:I20"/>
  </mergeCells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8581-500C-9B44-9717-78147C5CE201}">
  <sheetPr>
    <tabColor theme="5" tint="0.39997558519241921"/>
  </sheetPr>
  <dimension ref="A3:AG33"/>
  <sheetViews>
    <sheetView topLeftCell="A2" workbookViewId="0">
      <selection activeCell="A21" sqref="A21"/>
    </sheetView>
  </sheetViews>
  <sheetFormatPr baseColWidth="10" defaultColWidth="8.83203125" defaultRowHeight="15" x14ac:dyDescent="0.2"/>
  <cols>
    <col min="1" max="1" width="19.83203125" style="68" bestFit="1" customWidth="1"/>
    <col min="2" max="2" width="10.1640625" style="68" customWidth="1"/>
    <col min="3" max="3" width="9.83203125" style="68" customWidth="1"/>
    <col min="4" max="9" width="8.83203125" style="68"/>
    <col min="10" max="11" width="9.83203125" style="68" customWidth="1"/>
    <col min="12" max="13" width="8.83203125" style="68"/>
    <col min="14" max="14" width="4.1640625" style="68" customWidth="1"/>
    <col min="15" max="15" width="4.5" style="68" customWidth="1"/>
    <col min="16" max="16" width="8.83203125" style="68"/>
    <col min="17" max="17" width="14.5" style="68" customWidth="1"/>
    <col min="18" max="18" width="16.5" style="68" customWidth="1"/>
    <col min="19" max="19" width="13" style="68" customWidth="1"/>
    <col min="20" max="16384" width="8.83203125" style="68"/>
  </cols>
  <sheetData>
    <row r="3" spans="1:33" ht="14" customHeight="1" x14ac:dyDescent="0.2">
      <c r="C3" s="101" t="s">
        <v>118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3" ht="14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33" ht="14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33" ht="14" customHeight="1" x14ac:dyDescent="0.2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33" ht="14" customHeight="1" x14ac:dyDescent="0.2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9" spans="1:33" ht="29" x14ac:dyDescent="0.35">
      <c r="C9" s="69"/>
    </row>
    <row r="12" spans="1:33" ht="26" x14ac:dyDescent="0.3">
      <c r="A12" s="118" t="s">
        <v>126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P12" s="71" t="s">
        <v>119</v>
      </c>
      <c r="Q12" s="71" t="s">
        <v>120</v>
      </c>
      <c r="R12" s="71" t="s">
        <v>121</v>
      </c>
      <c r="S12" s="71" t="s">
        <v>122</v>
      </c>
      <c r="T12" s="71" t="s">
        <v>123</v>
      </c>
    </row>
    <row r="13" spans="1:33" ht="26" x14ac:dyDescent="0.3">
      <c r="A13" s="74"/>
      <c r="B13" s="109" t="str">
        <f>A14</f>
        <v>FH 2</v>
      </c>
      <c r="C13" s="109"/>
      <c r="D13" s="109" t="str">
        <f>A15</f>
        <v>Fjölnir</v>
      </c>
      <c r="E13" s="109"/>
      <c r="F13" s="109" t="str">
        <f>A16</f>
        <v>Fylkir</v>
      </c>
      <c r="G13" s="109"/>
      <c r="H13" s="110" t="str">
        <f>A17</f>
        <v>HK 3</v>
      </c>
      <c r="I13" s="111"/>
      <c r="J13" s="110">
        <f>A18</f>
        <v>0</v>
      </c>
      <c r="K13" s="111"/>
      <c r="L13" s="110"/>
      <c r="M13" s="111"/>
      <c r="N13" s="74"/>
      <c r="O13" s="74"/>
      <c r="P13" s="73"/>
      <c r="Q13" s="73"/>
      <c r="R13" s="73"/>
      <c r="S13" s="73"/>
      <c r="T13" s="73"/>
    </row>
    <row r="14" spans="1:33" ht="26" x14ac:dyDescent="0.3">
      <c r="A14" s="73" t="s">
        <v>10</v>
      </c>
      <c r="B14" s="74"/>
      <c r="C14" s="74"/>
      <c r="D14" s="73">
        <v>13</v>
      </c>
      <c r="E14" s="73">
        <v>9</v>
      </c>
      <c r="F14" s="73">
        <v>16</v>
      </c>
      <c r="G14" s="73">
        <v>10</v>
      </c>
      <c r="H14" s="73">
        <v>13</v>
      </c>
      <c r="I14" s="73">
        <v>13</v>
      </c>
      <c r="J14" s="73"/>
      <c r="K14" s="73"/>
      <c r="L14" s="73"/>
      <c r="M14" s="73"/>
      <c r="N14" s="74"/>
      <c r="O14" s="74"/>
      <c r="P14" s="73">
        <f t="shared" ref="P14:P19" si="0">SUM(V14:AG14)</f>
        <v>5</v>
      </c>
      <c r="Q14" s="73">
        <f t="shared" ref="Q14:R19" si="1">D14+F14+H14+J14+B14</f>
        <v>42</v>
      </c>
      <c r="R14" s="73">
        <f t="shared" si="1"/>
        <v>32</v>
      </c>
      <c r="S14" s="73">
        <f t="shared" ref="S14:S19" si="2">Q14-R14</f>
        <v>10</v>
      </c>
      <c r="T14" s="73">
        <v>1</v>
      </c>
      <c r="V14" s="68">
        <f>IF(B14-C14&gt;0,2,0)</f>
        <v>0</v>
      </c>
      <c r="W14" s="68">
        <f>IF(AND(B14=0,C14=0),0,IF(B14-C14=0,1,0))</f>
        <v>0</v>
      </c>
      <c r="X14" s="68">
        <f>IF(D14-E14&gt;0,2,0)</f>
        <v>2</v>
      </c>
      <c r="Y14" s="68">
        <f>IF(AND(D14=0,E14=0),0,IF(D14-E14=0,1,0))</f>
        <v>0</v>
      </c>
      <c r="Z14" s="68">
        <f>IF(F14-G14&gt;0,2,0)</f>
        <v>2</v>
      </c>
      <c r="AA14" s="68">
        <f>IF(AND(F14=0,G14=0),0,IF(F14-G14=0,1,0))</f>
        <v>0</v>
      </c>
      <c r="AB14" s="68">
        <f>IF(H14-I14&gt;0,2,0)</f>
        <v>0</v>
      </c>
      <c r="AC14" s="68">
        <f>IF(AND(H14=0,I14=0),0,IF(H14-I14=0,1,0))</f>
        <v>1</v>
      </c>
      <c r="AD14" s="68">
        <f>IF(J14-K14&gt;0,2,0)</f>
        <v>0</v>
      </c>
      <c r="AE14" s="68">
        <f>IF(AND(J14=0,K14=0),0,IF(J14-K14=0,1,0))</f>
        <v>0</v>
      </c>
      <c r="AF14" s="68">
        <f>IF(L14-M14&gt;0,2,0)</f>
        <v>0</v>
      </c>
      <c r="AG14" s="68">
        <f>IF(AND(L14=0,M14=0),0,IF(L14-M14=0,1,0))</f>
        <v>0</v>
      </c>
    </row>
    <row r="15" spans="1:33" ht="26" x14ac:dyDescent="0.3">
      <c r="A15" s="73" t="s">
        <v>18</v>
      </c>
      <c r="B15" s="73">
        <v>9</v>
      </c>
      <c r="C15" s="73">
        <v>13</v>
      </c>
      <c r="D15" s="74"/>
      <c r="E15" s="74"/>
      <c r="F15" s="73">
        <v>16</v>
      </c>
      <c r="G15" s="73">
        <v>14</v>
      </c>
      <c r="H15" s="73">
        <v>16</v>
      </c>
      <c r="I15" s="73">
        <v>16</v>
      </c>
      <c r="J15" s="73"/>
      <c r="K15" s="73"/>
      <c r="L15" s="73"/>
      <c r="M15" s="73"/>
      <c r="N15" s="74"/>
      <c r="O15" s="74"/>
      <c r="P15" s="73">
        <f t="shared" si="0"/>
        <v>3</v>
      </c>
      <c r="Q15" s="73">
        <f t="shared" si="1"/>
        <v>41</v>
      </c>
      <c r="R15" s="73">
        <f t="shared" si="1"/>
        <v>43</v>
      </c>
      <c r="S15" s="73">
        <f t="shared" si="2"/>
        <v>-2</v>
      </c>
      <c r="T15" s="73">
        <v>3</v>
      </c>
      <c r="V15" s="68">
        <f>IF(B15-C15&gt;0,2,0)</f>
        <v>0</v>
      </c>
      <c r="W15" s="68">
        <f>IF(AND(B15=0,C15=0),0,IF(B15-C15=0,1,0))</f>
        <v>0</v>
      </c>
      <c r="X15" s="68">
        <f>IF(D15-E15&gt;0,2,0)</f>
        <v>0</v>
      </c>
      <c r="Y15" s="68">
        <f>IF(AND(D15=0,E15=0),0,IF(D15-E15=0,1,0))</f>
        <v>0</v>
      </c>
      <c r="Z15" s="68">
        <f>IF(F15-G15&gt;0,2,0)</f>
        <v>2</v>
      </c>
      <c r="AA15" s="68">
        <f>IF(AND(F15=0,G15=0),0,IF(F15-G15=0,1,0))</f>
        <v>0</v>
      </c>
      <c r="AB15" s="68">
        <f>IF(H15-I15&gt;0,2,0)</f>
        <v>0</v>
      </c>
      <c r="AC15" s="68">
        <f>IF(AND(H15=0,I15=0),0,IF(H15-I15=0,1,0))</f>
        <v>1</v>
      </c>
      <c r="AD15" s="68">
        <f>IF(J15-K15&gt;0,2,0)</f>
        <v>0</v>
      </c>
      <c r="AE15" s="68">
        <f>IF(AND(J15=0,K15=0),0,IF(J15-K15=0,1,0))</f>
        <v>0</v>
      </c>
      <c r="AF15" s="68">
        <f>IF(L15-M15&gt;0,2,0)</f>
        <v>0</v>
      </c>
      <c r="AG15" s="68">
        <f>IF(AND(L15=0,M15=0),0,IF(L15-M15=0,1,0))</f>
        <v>0</v>
      </c>
    </row>
    <row r="16" spans="1:33" ht="26" x14ac:dyDescent="0.3">
      <c r="A16" s="73" t="s">
        <v>64</v>
      </c>
      <c r="B16" s="73">
        <v>10</v>
      </c>
      <c r="C16" s="73">
        <v>16</v>
      </c>
      <c r="D16" s="73">
        <v>14</v>
      </c>
      <c r="E16" s="73">
        <v>16</v>
      </c>
      <c r="F16" s="74"/>
      <c r="G16" s="74"/>
      <c r="H16" s="73">
        <v>9</v>
      </c>
      <c r="I16" s="73">
        <v>16</v>
      </c>
      <c r="J16" s="73"/>
      <c r="K16" s="73"/>
      <c r="L16" s="75"/>
      <c r="M16" s="76"/>
      <c r="N16" s="74"/>
      <c r="O16" s="74"/>
      <c r="P16" s="73">
        <f t="shared" si="0"/>
        <v>0</v>
      </c>
      <c r="Q16" s="73">
        <f t="shared" si="1"/>
        <v>33</v>
      </c>
      <c r="R16" s="73">
        <f t="shared" si="1"/>
        <v>48</v>
      </c>
      <c r="S16" s="73">
        <f t="shared" si="2"/>
        <v>-15</v>
      </c>
      <c r="T16" s="73">
        <v>4</v>
      </c>
      <c r="V16" s="68">
        <f>IF(B16-C16&gt;0,2,0)</f>
        <v>0</v>
      </c>
      <c r="W16" s="68">
        <f>IF(AND(B16=0,C16=0),0,IF(B16-C16=0,1,0))</f>
        <v>0</v>
      </c>
      <c r="X16" s="68">
        <f>IF(D16-E16&gt;0,2,0)</f>
        <v>0</v>
      </c>
      <c r="Y16" s="68">
        <f>IF(AND(D16=0,E16=0),0,IF(D16-E16=0,1,0))</f>
        <v>0</v>
      </c>
      <c r="Z16" s="68">
        <f>IF(F16-G16&gt;0,2,0)</f>
        <v>0</v>
      </c>
      <c r="AA16" s="68">
        <f>IF(AND(F16=0,G16=0),0,IF(F16-G16=0,1,0))</f>
        <v>0</v>
      </c>
      <c r="AB16" s="68">
        <f>IF(H16-I16&gt;0,2,0)</f>
        <v>0</v>
      </c>
      <c r="AC16" s="68">
        <f>IF(AND(H16=0,I16=0),0,IF(H16-I16=0,1,0))</f>
        <v>0</v>
      </c>
      <c r="AD16" s="68">
        <f>IF(J16-K16&gt;0,2,0)</f>
        <v>0</v>
      </c>
      <c r="AE16" s="68">
        <f>IF(AND(J16=0,K16=0),0,IF(J16-K16=0,1,0))</f>
        <v>0</v>
      </c>
      <c r="AF16" s="68">
        <f>IF(L16-M16&gt;0,2,0)</f>
        <v>0</v>
      </c>
      <c r="AG16" s="68">
        <f>IF(AND(L16=0,M16=0),0,IF(L16-M16=0,1,0))</f>
        <v>0</v>
      </c>
    </row>
    <row r="17" spans="1:33" ht="26" x14ac:dyDescent="0.3">
      <c r="A17" s="73" t="s">
        <v>110</v>
      </c>
      <c r="B17" s="73">
        <v>13</v>
      </c>
      <c r="C17" s="73">
        <v>13</v>
      </c>
      <c r="D17" s="73">
        <v>16</v>
      </c>
      <c r="E17" s="73">
        <v>16</v>
      </c>
      <c r="F17" s="73">
        <v>16</v>
      </c>
      <c r="G17" s="73">
        <v>9</v>
      </c>
      <c r="H17" s="74"/>
      <c r="I17" s="74"/>
      <c r="J17" s="73"/>
      <c r="K17" s="73"/>
      <c r="L17" s="73"/>
      <c r="M17" s="73"/>
      <c r="N17" s="74"/>
      <c r="O17" s="74"/>
      <c r="P17" s="73">
        <f t="shared" si="0"/>
        <v>4</v>
      </c>
      <c r="Q17" s="73">
        <f t="shared" si="1"/>
        <v>45</v>
      </c>
      <c r="R17" s="73">
        <f t="shared" si="1"/>
        <v>38</v>
      </c>
      <c r="S17" s="73">
        <f t="shared" si="2"/>
        <v>7</v>
      </c>
      <c r="T17" s="73">
        <v>2</v>
      </c>
      <c r="V17" s="68">
        <f>IF(B17-C17&gt;0,2,0)</f>
        <v>0</v>
      </c>
      <c r="W17" s="68">
        <f>IF(AND(B17=0,C17=0),0,IF(B17-C17=0,1,0))</f>
        <v>1</v>
      </c>
      <c r="X17" s="68">
        <f>IF(D17-E17&gt;0,2,0)</f>
        <v>0</v>
      </c>
      <c r="Y17" s="68">
        <f>IF(AND(D17=0,E17=0),0,IF(D17-E17=0,1,0))</f>
        <v>1</v>
      </c>
      <c r="Z17" s="68">
        <f>IF(F17-G17&gt;0,2,0)</f>
        <v>2</v>
      </c>
      <c r="AA17" s="68">
        <f>IF(AND(F17=0,G17=0),0,IF(F17-G17=0,1,0))</f>
        <v>0</v>
      </c>
      <c r="AB17" s="68">
        <f>IF(H17-I17&gt;0,2,0)</f>
        <v>0</v>
      </c>
      <c r="AC17" s="68">
        <f>IF(AND(H17=0,I17=0),0,IF(H17-I17=0,1,0))</f>
        <v>0</v>
      </c>
      <c r="AD17" s="68">
        <f>IF(J17-K17&gt;0,2,0)</f>
        <v>0</v>
      </c>
      <c r="AE17" s="68">
        <f>IF(AND(J17=0,K17=0),0,IF(J17-K17=0,1,0))</f>
        <v>0</v>
      </c>
      <c r="AF17" s="68">
        <f>IF(L17-M17&gt;0,2,0)</f>
        <v>0</v>
      </c>
      <c r="AG17" s="68">
        <f>IF(AND(L17=0,M17=0),0,IF(L17-M17=0,1,0))</f>
        <v>0</v>
      </c>
    </row>
    <row r="18" spans="1:33" ht="26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4"/>
      <c r="K18" s="74"/>
      <c r="L18" s="73"/>
      <c r="M18" s="73"/>
      <c r="N18" s="74"/>
      <c r="O18" s="74"/>
      <c r="P18" s="73">
        <f t="shared" si="0"/>
        <v>0</v>
      </c>
      <c r="Q18" s="73">
        <f t="shared" si="1"/>
        <v>0</v>
      </c>
      <c r="R18" s="73">
        <f t="shared" si="1"/>
        <v>0</v>
      </c>
      <c r="S18" s="73">
        <f t="shared" si="2"/>
        <v>0</v>
      </c>
      <c r="T18" s="73"/>
      <c r="V18" s="68">
        <f>IF(B18-C18&gt;0,2,0)</f>
        <v>0</v>
      </c>
      <c r="W18" s="68">
        <f>IF(AND(B18=0,C18=0),0,IF(B18-C18=0,1,0))</f>
        <v>0</v>
      </c>
      <c r="X18" s="68">
        <f>IF(D18-E18&gt;0,2,0)</f>
        <v>0</v>
      </c>
      <c r="Y18" s="68">
        <f>IF(AND(D18=0,E18=0),0,IF(D18-E18=0,1,0))</f>
        <v>0</v>
      </c>
      <c r="Z18" s="68">
        <f>IF(F18-G18&gt;0,2,0)</f>
        <v>0</v>
      </c>
      <c r="AA18" s="68">
        <f>IF(AND(F18=0,G18=0),0,IF(F18-G18=0,1,0))</f>
        <v>0</v>
      </c>
      <c r="AB18" s="68">
        <f>IF(H18-I18&gt;0,2,0)</f>
        <v>0</v>
      </c>
      <c r="AC18" s="68">
        <f>IF(AND(H18=0,I18=0),0,IF(H18-I18=0,1,0))</f>
        <v>0</v>
      </c>
      <c r="AD18" s="68">
        <f>IF(J18-K18&gt;0,2,0)</f>
        <v>0</v>
      </c>
      <c r="AE18" s="68">
        <f>IF(AND(J18=0,K18=0),0,IF(J18-K18=0,1,0))</f>
        <v>0</v>
      </c>
      <c r="AF18" s="68">
        <f>IF(L18-M18&gt;0,2,0)</f>
        <v>0</v>
      </c>
      <c r="AG18" s="68">
        <f>IF(AND(L18=0,M18=0),0,IF(L18-M18=0,1,0))</f>
        <v>0</v>
      </c>
    </row>
    <row r="19" spans="1:33" ht="26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3">
        <f t="shared" si="0"/>
        <v>0</v>
      </c>
      <c r="Q19" s="73">
        <f t="shared" si="1"/>
        <v>0</v>
      </c>
      <c r="R19" s="73">
        <f t="shared" si="1"/>
        <v>0</v>
      </c>
      <c r="S19" s="73">
        <f t="shared" si="2"/>
        <v>0</v>
      </c>
      <c r="T19" s="73"/>
    </row>
    <row r="20" spans="1:33" ht="26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33" x14ac:dyDescent="0.2">
      <c r="C21" s="78"/>
      <c r="G21" s="78"/>
    </row>
    <row r="22" spans="1:33" x14ac:dyDescent="0.2">
      <c r="C22" s="78"/>
      <c r="G22" s="78"/>
    </row>
    <row r="23" spans="1:33" x14ac:dyDescent="0.2">
      <c r="C23" s="78"/>
      <c r="G23" s="78"/>
    </row>
    <row r="24" spans="1:33" x14ac:dyDescent="0.2">
      <c r="B24" s="78"/>
      <c r="C24" s="78"/>
      <c r="D24" s="78"/>
      <c r="F24" s="78"/>
      <c r="G24" s="78"/>
      <c r="H24" s="78"/>
      <c r="I24" s="78"/>
      <c r="K24" s="78"/>
    </row>
    <row r="25" spans="1:33" x14ac:dyDescent="0.2">
      <c r="F25" s="78"/>
      <c r="I25" s="78"/>
      <c r="K25" s="78"/>
    </row>
    <row r="26" spans="1:33" x14ac:dyDescent="0.2">
      <c r="F26" s="78"/>
      <c r="I26" s="78"/>
      <c r="K26" s="78"/>
    </row>
    <row r="27" spans="1:33" x14ac:dyDescent="0.2">
      <c r="F27" s="78"/>
      <c r="I27" s="78"/>
      <c r="K27" s="78"/>
    </row>
    <row r="28" spans="1:33" x14ac:dyDescent="0.2">
      <c r="F28" s="78"/>
      <c r="I28" s="78"/>
      <c r="K28" s="78"/>
    </row>
    <row r="29" spans="1:33" x14ac:dyDescent="0.2">
      <c r="I29" s="78"/>
      <c r="K29" s="78"/>
    </row>
    <row r="30" spans="1:33" x14ac:dyDescent="0.2">
      <c r="I30" s="78"/>
      <c r="K30" s="78"/>
    </row>
    <row r="31" spans="1:33" x14ac:dyDescent="0.2">
      <c r="I31" s="78"/>
      <c r="K31" s="78"/>
    </row>
    <row r="32" spans="1:33" x14ac:dyDescent="0.2">
      <c r="I32" s="78"/>
      <c r="K32" s="78"/>
    </row>
    <row r="33" spans="9:11" x14ac:dyDescent="0.2">
      <c r="I33" s="78"/>
      <c r="K33" s="78"/>
    </row>
  </sheetData>
  <mergeCells count="8">
    <mergeCell ref="C3:O7"/>
    <mergeCell ref="A12:O12"/>
    <mergeCell ref="B13:C13"/>
    <mergeCell ref="D13:E13"/>
    <mergeCell ref="F13:G13"/>
    <mergeCell ref="H13:I13"/>
    <mergeCell ref="J13:K13"/>
    <mergeCell ref="L13:M13"/>
  </mergeCells>
  <pageMargins left="0.75" right="0.75" top="1" bottom="1" header="0.5" footer="0.5"/>
  <pageSetup paperSize="9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DD5A-B9B6-CB47-B44F-AAFF81FD7779}">
  <sheetPr>
    <tabColor theme="9" tint="0.39997558519241921"/>
  </sheetPr>
  <dimension ref="A3:AG33"/>
  <sheetViews>
    <sheetView workbookViewId="0">
      <selection activeCell="A22" sqref="A22"/>
    </sheetView>
  </sheetViews>
  <sheetFormatPr baseColWidth="10" defaultColWidth="8.83203125" defaultRowHeight="15" x14ac:dyDescent="0.2"/>
  <cols>
    <col min="1" max="1" width="19.83203125" style="68" bestFit="1" customWidth="1"/>
    <col min="2" max="2" width="10.1640625" style="68" customWidth="1"/>
    <col min="3" max="3" width="9.83203125" style="68" customWidth="1"/>
    <col min="4" max="9" width="8.83203125" style="68"/>
    <col min="10" max="11" width="9.83203125" style="68" customWidth="1"/>
    <col min="12" max="13" width="8.83203125" style="68"/>
    <col min="14" max="14" width="4.1640625" style="68" customWidth="1"/>
    <col min="15" max="15" width="4.5" style="68" customWidth="1"/>
    <col min="16" max="16" width="8.83203125" style="68"/>
    <col min="17" max="17" width="14.5" style="68" customWidth="1"/>
    <col min="18" max="18" width="16.5" style="68" customWidth="1"/>
    <col min="19" max="19" width="13" style="68" customWidth="1"/>
    <col min="20" max="16384" width="8.83203125" style="68"/>
  </cols>
  <sheetData>
    <row r="3" spans="1:33" ht="14" customHeight="1" x14ac:dyDescent="0.2">
      <c r="C3" s="101" t="s">
        <v>118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3" ht="14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33" ht="14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33" ht="14" customHeight="1" x14ac:dyDescent="0.2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33" ht="14" customHeight="1" x14ac:dyDescent="0.2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9" spans="1:33" ht="29" x14ac:dyDescent="0.35">
      <c r="C9" s="69"/>
    </row>
    <row r="12" spans="1:33" ht="26" x14ac:dyDescent="0.3">
      <c r="A12" s="121" t="s">
        <v>126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71" t="s">
        <v>119</v>
      </c>
      <c r="Q12" s="71" t="s">
        <v>120</v>
      </c>
      <c r="R12" s="71" t="s">
        <v>121</v>
      </c>
      <c r="S12" s="71" t="s">
        <v>122</v>
      </c>
      <c r="T12" s="71" t="s">
        <v>123</v>
      </c>
    </row>
    <row r="13" spans="1:33" ht="26" x14ac:dyDescent="0.3">
      <c r="A13" s="74"/>
      <c r="B13" s="109" t="str">
        <f>A14</f>
        <v>Haukar 2</v>
      </c>
      <c r="C13" s="109"/>
      <c r="D13" s="109" t="str">
        <f>A15</f>
        <v>Valur 2</v>
      </c>
      <c r="E13" s="109"/>
      <c r="F13" s="109" t="str">
        <f>A16</f>
        <v>Víkingur 2</v>
      </c>
      <c r="G13" s="109"/>
      <c r="H13" s="110" t="s">
        <v>88</v>
      </c>
      <c r="I13" s="111"/>
      <c r="J13" s="110" t="s">
        <v>11</v>
      </c>
      <c r="K13" s="111"/>
      <c r="L13" s="110" t="s">
        <v>12</v>
      </c>
      <c r="M13" s="111"/>
      <c r="N13" s="74"/>
      <c r="O13" s="74"/>
      <c r="P13" s="73"/>
      <c r="Q13" s="73"/>
      <c r="R13" s="73"/>
      <c r="S13" s="73"/>
      <c r="T13" s="73"/>
    </row>
    <row r="14" spans="1:33" ht="26" x14ac:dyDescent="0.3">
      <c r="A14" s="73" t="s">
        <v>88</v>
      </c>
      <c r="B14" s="74"/>
      <c r="C14" s="74"/>
      <c r="D14" s="73">
        <v>7</v>
      </c>
      <c r="E14" s="73">
        <v>14</v>
      </c>
      <c r="F14" s="73">
        <v>15</v>
      </c>
      <c r="G14" s="73">
        <v>20</v>
      </c>
      <c r="H14" s="74"/>
      <c r="I14" s="74"/>
      <c r="J14" s="73">
        <v>11</v>
      </c>
      <c r="K14" s="73">
        <v>18</v>
      </c>
      <c r="L14" s="73">
        <v>21</v>
      </c>
      <c r="M14" s="73">
        <v>17</v>
      </c>
      <c r="N14" s="74"/>
      <c r="O14" s="74"/>
      <c r="P14" s="73">
        <f t="shared" ref="P14:P19" si="0">SUM(V14:AG14)</f>
        <v>2</v>
      </c>
      <c r="Q14" s="73">
        <f t="shared" ref="Q14:R19" si="1">D14+F14+H14+J14+B14</f>
        <v>33</v>
      </c>
      <c r="R14" s="73">
        <f t="shared" si="1"/>
        <v>52</v>
      </c>
      <c r="S14" s="73">
        <f t="shared" ref="S14:S19" si="2">Q14-R14</f>
        <v>-19</v>
      </c>
      <c r="T14" s="73">
        <v>3</v>
      </c>
      <c r="V14" s="68">
        <f>IF(B14-C14&gt;0,2,0)</f>
        <v>0</v>
      </c>
      <c r="W14" s="68">
        <f>IF(AND(B14=0,C14=0),0,IF(B14-C14=0,1,0))</f>
        <v>0</v>
      </c>
      <c r="X14" s="68">
        <f>IF(D14-E14&gt;0,2,0)</f>
        <v>0</v>
      </c>
      <c r="Y14" s="68">
        <f>IF(AND(D14=0,E14=0),0,IF(D14-E14=0,1,0))</f>
        <v>0</v>
      </c>
      <c r="Z14" s="68">
        <f>IF(F14-G14&gt;0,2,0)</f>
        <v>0</v>
      </c>
      <c r="AA14" s="68">
        <f>IF(AND(F14=0,G14=0),0,IF(F14-G14=0,1,0))</f>
        <v>0</v>
      </c>
      <c r="AB14" s="68">
        <f>IF(H14-I14&gt;0,2,0)</f>
        <v>0</v>
      </c>
      <c r="AC14" s="68">
        <f>IF(AND(H14=0,I14=0),0,IF(H14-I14=0,1,0))</f>
        <v>0</v>
      </c>
      <c r="AD14" s="68">
        <f>IF(J14-K14&gt;0,2,0)</f>
        <v>0</v>
      </c>
      <c r="AE14" s="68">
        <f>IF(AND(J14=0,K14=0),0,IF(J14-K14=0,1,0))</f>
        <v>0</v>
      </c>
      <c r="AF14" s="68">
        <f>IF(L14-M14&gt;0,2,0)</f>
        <v>2</v>
      </c>
      <c r="AG14" s="68">
        <f>IF(AND(L14=0,M14=0),0,IF(L14-M14=0,1,0))</f>
        <v>0</v>
      </c>
    </row>
    <row r="15" spans="1:33" ht="26" x14ac:dyDescent="0.3">
      <c r="A15" s="73" t="s">
        <v>11</v>
      </c>
      <c r="B15" s="73">
        <v>14</v>
      </c>
      <c r="C15" s="73">
        <v>7</v>
      </c>
      <c r="D15" s="74"/>
      <c r="E15" s="74"/>
      <c r="F15" s="73">
        <v>18</v>
      </c>
      <c r="G15" s="73">
        <v>11</v>
      </c>
      <c r="H15" s="73">
        <v>18</v>
      </c>
      <c r="I15" s="73">
        <v>11</v>
      </c>
      <c r="J15" s="74"/>
      <c r="K15" s="74"/>
      <c r="L15" s="73">
        <v>19</v>
      </c>
      <c r="M15" s="73">
        <v>12</v>
      </c>
      <c r="N15" s="74"/>
      <c r="O15" s="74"/>
      <c r="P15" s="73">
        <f t="shared" si="0"/>
        <v>8</v>
      </c>
      <c r="Q15" s="73">
        <f t="shared" si="1"/>
        <v>50</v>
      </c>
      <c r="R15" s="73">
        <f t="shared" si="1"/>
        <v>29</v>
      </c>
      <c r="S15" s="73">
        <f t="shared" si="2"/>
        <v>21</v>
      </c>
      <c r="T15" s="73">
        <v>1</v>
      </c>
      <c r="V15" s="68">
        <f>IF(B15-C15&gt;0,2,0)</f>
        <v>2</v>
      </c>
      <c r="W15" s="68">
        <f>IF(AND(B15=0,C15=0),0,IF(B15-C15=0,1,0))</f>
        <v>0</v>
      </c>
      <c r="X15" s="68">
        <f>IF(D15-E15&gt;0,2,0)</f>
        <v>0</v>
      </c>
      <c r="Y15" s="68">
        <f>IF(AND(D15=0,E15=0),0,IF(D15-E15=0,1,0))</f>
        <v>0</v>
      </c>
      <c r="Z15" s="68">
        <f>IF(F15-G15&gt;0,2,0)</f>
        <v>2</v>
      </c>
      <c r="AA15" s="68">
        <f>IF(AND(F15=0,G15=0),0,IF(F15-G15=0,1,0))</f>
        <v>0</v>
      </c>
      <c r="AB15" s="68">
        <f>IF(H15-I15&gt;0,2,0)</f>
        <v>2</v>
      </c>
      <c r="AC15" s="68">
        <f>IF(AND(H15=0,I15=0),0,IF(H15-I15=0,1,0))</f>
        <v>0</v>
      </c>
      <c r="AD15" s="68">
        <f>IF(J15-K15&gt;0,2,0)</f>
        <v>0</v>
      </c>
      <c r="AE15" s="68">
        <f>IF(AND(J15=0,K15=0),0,IF(J15-K15=0,1,0))</f>
        <v>0</v>
      </c>
      <c r="AF15" s="68">
        <f>IF(L15-M15&gt;0,2,0)</f>
        <v>2</v>
      </c>
      <c r="AG15" s="68">
        <f>IF(AND(L15=0,M15=0),0,IF(L15-M15=0,1,0))</f>
        <v>0</v>
      </c>
    </row>
    <row r="16" spans="1:33" ht="26" x14ac:dyDescent="0.3">
      <c r="A16" s="73" t="s">
        <v>12</v>
      </c>
      <c r="B16" s="73">
        <v>20</v>
      </c>
      <c r="C16" s="73">
        <v>15</v>
      </c>
      <c r="D16" s="73">
        <v>11</v>
      </c>
      <c r="E16" s="73">
        <v>18</v>
      </c>
      <c r="F16" s="74"/>
      <c r="G16" s="74"/>
      <c r="H16" s="73">
        <v>17</v>
      </c>
      <c r="I16" s="73">
        <v>21</v>
      </c>
      <c r="J16" s="73">
        <v>12</v>
      </c>
      <c r="K16" s="73">
        <v>19</v>
      </c>
      <c r="L16" s="74"/>
      <c r="M16" s="74"/>
      <c r="N16" s="74"/>
      <c r="O16" s="74"/>
      <c r="P16" s="73">
        <f t="shared" si="0"/>
        <v>2</v>
      </c>
      <c r="Q16" s="73">
        <f t="shared" si="1"/>
        <v>60</v>
      </c>
      <c r="R16" s="73">
        <f t="shared" si="1"/>
        <v>73</v>
      </c>
      <c r="S16" s="73">
        <f t="shared" si="2"/>
        <v>-13</v>
      </c>
      <c r="T16" s="73">
        <v>2</v>
      </c>
      <c r="V16" s="68">
        <f>IF(B16-C16&gt;0,2,0)</f>
        <v>2</v>
      </c>
      <c r="W16" s="68">
        <f>IF(AND(B16=0,C16=0),0,IF(B16-C16=0,1,0))</f>
        <v>0</v>
      </c>
      <c r="X16" s="68">
        <f>IF(D16-E16&gt;0,2,0)</f>
        <v>0</v>
      </c>
      <c r="Y16" s="68">
        <f>IF(AND(D16=0,E16=0),0,IF(D16-E16=0,1,0))</f>
        <v>0</v>
      </c>
      <c r="Z16" s="68">
        <f>IF(F16-G16&gt;0,2,0)</f>
        <v>0</v>
      </c>
      <c r="AA16" s="68">
        <f>IF(AND(F16=0,G16=0),0,IF(F16-G16=0,1,0))</f>
        <v>0</v>
      </c>
      <c r="AB16" s="68">
        <f>IF(H16-I16&gt;0,2,0)</f>
        <v>0</v>
      </c>
      <c r="AC16" s="68">
        <f>IF(AND(H16=0,I16=0),0,IF(H16-I16=0,1,0))</f>
        <v>0</v>
      </c>
      <c r="AD16" s="68">
        <f>IF(J16-K16&gt;0,2,0)</f>
        <v>0</v>
      </c>
      <c r="AE16" s="68">
        <f>IF(AND(J16=0,K16=0),0,IF(J16-K16=0,1,0))</f>
        <v>0</v>
      </c>
      <c r="AF16" s="68">
        <f>IF(L16-M16&gt;0,2,0)</f>
        <v>0</v>
      </c>
      <c r="AG16" s="68">
        <f>IF(AND(L16=0,M16=0),0,IF(L16-M16=0,1,0))</f>
        <v>0</v>
      </c>
    </row>
    <row r="17" spans="1:33" ht="26" x14ac:dyDescent="0.3">
      <c r="A17" s="73"/>
      <c r="B17" s="73"/>
      <c r="C17" s="73"/>
      <c r="D17" s="73"/>
      <c r="E17" s="73"/>
      <c r="F17" s="73"/>
      <c r="G17" s="73"/>
      <c r="H17" s="74"/>
      <c r="I17" s="74"/>
      <c r="J17" s="73"/>
      <c r="K17" s="73"/>
      <c r="L17" s="73"/>
      <c r="M17" s="73"/>
      <c r="N17" s="74"/>
      <c r="O17" s="74"/>
      <c r="P17" s="73">
        <f t="shared" si="0"/>
        <v>0</v>
      </c>
      <c r="Q17" s="73">
        <f t="shared" si="1"/>
        <v>0</v>
      </c>
      <c r="R17" s="73">
        <f t="shared" si="1"/>
        <v>0</v>
      </c>
      <c r="S17" s="73">
        <f t="shared" si="2"/>
        <v>0</v>
      </c>
      <c r="T17" s="73"/>
      <c r="V17" s="68">
        <f>IF(B17-C17&gt;0,2,0)</f>
        <v>0</v>
      </c>
      <c r="W17" s="68">
        <f>IF(AND(B17=0,C17=0),0,IF(B17-C17=0,1,0))</f>
        <v>0</v>
      </c>
      <c r="X17" s="68">
        <f>IF(D17-E17&gt;0,2,0)</f>
        <v>0</v>
      </c>
      <c r="Y17" s="68">
        <f>IF(AND(D17=0,E17=0),0,IF(D17-E17=0,1,0))</f>
        <v>0</v>
      </c>
      <c r="Z17" s="68">
        <f>IF(F17-G17&gt;0,2,0)</f>
        <v>0</v>
      </c>
      <c r="AA17" s="68">
        <f>IF(AND(F17=0,G17=0),0,IF(F17-G17=0,1,0))</f>
        <v>0</v>
      </c>
      <c r="AB17" s="68">
        <f>IF(H17-I17&gt;0,2,0)</f>
        <v>0</v>
      </c>
      <c r="AC17" s="68">
        <f>IF(AND(H17=0,I17=0),0,IF(H17-I17=0,1,0))</f>
        <v>0</v>
      </c>
      <c r="AD17" s="68">
        <f>IF(J17-K17&gt;0,2,0)</f>
        <v>0</v>
      </c>
      <c r="AE17" s="68">
        <f>IF(AND(J17=0,K17=0),0,IF(J17-K17=0,1,0))</f>
        <v>0</v>
      </c>
      <c r="AF17" s="68">
        <f>IF(L17-M17&gt;0,2,0)</f>
        <v>0</v>
      </c>
      <c r="AG17" s="68">
        <f>IF(AND(L17=0,M17=0),0,IF(L17-M17=0,1,0))</f>
        <v>0</v>
      </c>
    </row>
    <row r="18" spans="1:33" ht="26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4"/>
      <c r="K18" s="74"/>
      <c r="L18" s="73"/>
      <c r="M18" s="73"/>
      <c r="N18" s="74"/>
      <c r="O18" s="74"/>
      <c r="P18" s="73">
        <f t="shared" si="0"/>
        <v>0</v>
      </c>
      <c r="Q18" s="73">
        <f t="shared" si="1"/>
        <v>0</v>
      </c>
      <c r="R18" s="73">
        <f t="shared" si="1"/>
        <v>0</v>
      </c>
      <c r="S18" s="73">
        <f t="shared" si="2"/>
        <v>0</v>
      </c>
      <c r="T18" s="73"/>
      <c r="V18" s="68">
        <f>IF(B18-C18&gt;0,2,0)</f>
        <v>0</v>
      </c>
      <c r="W18" s="68">
        <f>IF(AND(B18=0,C18=0),0,IF(B18-C18=0,1,0))</f>
        <v>0</v>
      </c>
      <c r="X18" s="68">
        <f>IF(D18-E18&gt;0,2,0)</f>
        <v>0</v>
      </c>
      <c r="Y18" s="68">
        <f>IF(AND(D18=0,E18=0),0,IF(D18-E18=0,1,0))</f>
        <v>0</v>
      </c>
      <c r="Z18" s="68">
        <f>IF(F18-G18&gt;0,2,0)</f>
        <v>0</v>
      </c>
      <c r="AA18" s="68">
        <f>IF(AND(F18=0,G18=0),0,IF(F18-G18=0,1,0))</f>
        <v>0</v>
      </c>
      <c r="AB18" s="68">
        <f>IF(H18-I18&gt;0,2,0)</f>
        <v>0</v>
      </c>
      <c r="AC18" s="68">
        <f>IF(AND(H18=0,I18=0),0,IF(H18-I18=0,1,0))</f>
        <v>0</v>
      </c>
      <c r="AD18" s="68">
        <f>IF(J18-K18&gt;0,2,0)</f>
        <v>0</v>
      </c>
      <c r="AE18" s="68">
        <f>IF(AND(J18=0,K18=0),0,IF(J18-K18=0,1,0))</f>
        <v>0</v>
      </c>
      <c r="AF18" s="68">
        <f>IF(L18-M18&gt;0,2,0)</f>
        <v>0</v>
      </c>
      <c r="AG18" s="68">
        <f>IF(AND(L18=0,M18=0),0,IF(L18-M18=0,1,0))</f>
        <v>0</v>
      </c>
    </row>
    <row r="19" spans="1:33" ht="26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3">
        <f t="shared" si="0"/>
        <v>0</v>
      </c>
      <c r="Q19" s="73">
        <f t="shared" si="1"/>
        <v>0</v>
      </c>
      <c r="R19" s="73">
        <f t="shared" si="1"/>
        <v>0</v>
      </c>
      <c r="S19" s="73">
        <f t="shared" si="2"/>
        <v>0</v>
      </c>
      <c r="T19" s="73"/>
    </row>
    <row r="20" spans="1:33" ht="26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33" x14ac:dyDescent="0.2">
      <c r="A21" s="68" t="s">
        <v>128</v>
      </c>
      <c r="C21" s="78"/>
      <c r="G21" s="78"/>
    </row>
    <row r="22" spans="1:33" x14ac:dyDescent="0.2">
      <c r="C22" s="78"/>
      <c r="G22" s="78"/>
    </row>
    <row r="23" spans="1:33" x14ac:dyDescent="0.2">
      <c r="C23" s="78"/>
      <c r="G23" s="78"/>
    </row>
    <row r="24" spans="1:33" x14ac:dyDescent="0.2">
      <c r="B24" s="78"/>
      <c r="C24" s="78"/>
      <c r="D24" s="78"/>
      <c r="F24" s="78"/>
      <c r="G24" s="78"/>
      <c r="H24" s="78"/>
      <c r="I24" s="78"/>
      <c r="K24" s="78"/>
    </row>
    <row r="25" spans="1:33" x14ac:dyDescent="0.2">
      <c r="F25" s="78"/>
      <c r="I25" s="78"/>
      <c r="K25" s="78"/>
    </row>
    <row r="26" spans="1:33" x14ac:dyDescent="0.2">
      <c r="F26" s="78"/>
      <c r="I26" s="78"/>
      <c r="K26" s="78"/>
    </row>
    <row r="27" spans="1:33" x14ac:dyDescent="0.2">
      <c r="F27" s="78"/>
      <c r="I27" s="78"/>
      <c r="K27" s="78"/>
    </row>
    <row r="28" spans="1:33" x14ac:dyDescent="0.2">
      <c r="F28" s="78"/>
      <c r="I28" s="78"/>
      <c r="K28" s="78"/>
    </row>
    <row r="29" spans="1:33" x14ac:dyDescent="0.2">
      <c r="I29" s="78"/>
      <c r="K29" s="78"/>
    </row>
    <row r="30" spans="1:33" x14ac:dyDescent="0.2">
      <c r="I30" s="78"/>
      <c r="K30" s="78"/>
    </row>
    <row r="31" spans="1:33" x14ac:dyDescent="0.2">
      <c r="I31" s="78"/>
      <c r="K31" s="78"/>
    </row>
    <row r="32" spans="1:33" x14ac:dyDescent="0.2">
      <c r="I32" s="78"/>
      <c r="K32" s="78"/>
    </row>
    <row r="33" spans="9:11" x14ac:dyDescent="0.2">
      <c r="I33" s="78"/>
      <c r="K33" s="78"/>
    </row>
  </sheetData>
  <mergeCells count="8">
    <mergeCell ref="C3:O7"/>
    <mergeCell ref="A12:O12"/>
    <mergeCell ref="B13:C13"/>
    <mergeCell ref="D13:E13"/>
    <mergeCell ref="F13:G13"/>
    <mergeCell ref="H13:I13"/>
    <mergeCell ref="J13:K13"/>
    <mergeCell ref="L13:M13"/>
  </mergeCells>
  <phoneticPr fontId="8" type="noConversion"/>
  <pageMargins left="0.75" right="0.75" top="1" bottom="1" header="0.5" footer="0.5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89A0-EFD2-1C44-A613-AD29B14F1EAF}">
  <dimension ref="B2:G25"/>
  <sheetViews>
    <sheetView showGridLines="0" workbookViewId="0"/>
  </sheetViews>
  <sheetFormatPr baseColWidth="10" defaultColWidth="11.1640625" defaultRowHeight="16" x14ac:dyDescent="0.2"/>
  <sheetData>
    <row r="2" spans="2:7" x14ac:dyDescent="0.2">
      <c r="B2" s="89" t="s">
        <v>27</v>
      </c>
      <c r="C2" s="89"/>
      <c r="D2" s="89"/>
      <c r="E2" s="89"/>
      <c r="F2" s="89"/>
      <c r="G2" s="8"/>
    </row>
    <row r="3" spans="2:7" ht="16" customHeight="1" x14ac:dyDescent="0.2">
      <c r="B3" s="91" t="s">
        <v>57</v>
      </c>
      <c r="C3" s="91"/>
      <c r="D3" s="91"/>
      <c r="E3" s="91"/>
      <c r="F3" s="91"/>
      <c r="G3" s="8"/>
    </row>
    <row r="4" spans="2:7" x14ac:dyDescent="0.2">
      <c r="B4" s="91"/>
      <c r="C4" s="91"/>
      <c r="D4" s="91"/>
      <c r="E4" s="91"/>
      <c r="F4" s="91"/>
      <c r="G4" s="8"/>
    </row>
    <row r="5" spans="2:7" ht="16" customHeight="1" x14ac:dyDescent="0.2">
      <c r="B5" s="91" t="s">
        <v>28</v>
      </c>
      <c r="C5" s="91"/>
      <c r="D5" s="91"/>
      <c r="E5" s="91"/>
      <c r="F5" s="91"/>
      <c r="G5" s="8"/>
    </row>
    <row r="6" spans="2:7" x14ac:dyDescent="0.2">
      <c r="B6" s="91"/>
      <c r="C6" s="91"/>
      <c r="D6" s="91"/>
      <c r="E6" s="91"/>
      <c r="F6" s="91"/>
      <c r="G6" s="8"/>
    </row>
    <row r="7" spans="2:7" x14ac:dyDescent="0.2">
      <c r="B7" s="88" t="s">
        <v>29</v>
      </c>
      <c r="C7" s="88"/>
      <c r="D7" s="88"/>
      <c r="E7" s="88"/>
      <c r="F7" s="88"/>
      <c r="G7" s="8"/>
    </row>
    <row r="8" spans="2:7" ht="16" customHeight="1" x14ac:dyDescent="0.2">
      <c r="B8" s="91" t="s">
        <v>58</v>
      </c>
      <c r="C8" s="91"/>
      <c r="D8" s="91"/>
      <c r="E8" s="91"/>
      <c r="F8" s="91"/>
      <c r="G8" s="8"/>
    </row>
    <row r="9" spans="2:7" x14ac:dyDescent="0.2">
      <c r="B9" s="91"/>
      <c r="C9" s="91"/>
      <c r="D9" s="91"/>
      <c r="E9" s="91"/>
      <c r="F9" s="91"/>
      <c r="G9" s="8"/>
    </row>
    <row r="10" spans="2:7" x14ac:dyDescent="0.2">
      <c r="B10" s="91"/>
      <c r="C10" s="91"/>
      <c r="D10" s="91"/>
      <c r="E10" s="91"/>
      <c r="F10" s="91"/>
      <c r="G10" s="8"/>
    </row>
    <row r="11" spans="2:7" ht="16" customHeight="1" x14ac:dyDescent="0.2">
      <c r="B11" s="90" t="s">
        <v>116</v>
      </c>
      <c r="C11" s="90"/>
      <c r="D11" s="90"/>
      <c r="E11" s="90"/>
      <c r="F11" s="90"/>
      <c r="G11" s="8"/>
    </row>
    <row r="12" spans="2:7" x14ac:dyDescent="0.2">
      <c r="B12" s="90"/>
      <c r="C12" s="90"/>
      <c r="D12" s="90"/>
      <c r="E12" s="90"/>
      <c r="F12" s="90"/>
      <c r="G12" s="8"/>
    </row>
    <row r="13" spans="2:7" x14ac:dyDescent="0.2">
      <c r="B13" s="90"/>
      <c r="C13" s="90"/>
      <c r="D13" s="90"/>
      <c r="E13" s="90"/>
      <c r="F13" s="90"/>
      <c r="G13" s="8"/>
    </row>
    <row r="14" spans="2:7" x14ac:dyDescent="0.2">
      <c r="B14" s="90"/>
      <c r="C14" s="90"/>
      <c r="D14" s="90"/>
      <c r="E14" s="90"/>
      <c r="F14" s="90"/>
      <c r="G14" s="8"/>
    </row>
    <row r="15" spans="2:7" ht="16" customHeight="1" x14ac:dyDescent="0.2">
      <c r="B15" s="91" t="s">
        <v>117</v>
      </c>
      <c r="C15" s="91"/>
      <c r="D15" s="91"/>
      <c r="E15" s="91"/>
      <c r="F15" s="91"/>
      <c r="G15" s="8"/>
    </row>
    <row r="16" spans="2:7" ht="16" customHeight="1" x14ac:dyDescent="0.2">
      <c r="B16" s="91"/>
      <c r="C16" s="91"/>
      <c r="D16" s="91"/>
      <c r="E16" s="91"/>
      <c r="F16" s="91"/>
      <c r="G16" s="8"/>
    </row>
    <row r="17" spans="2:7" x14ac:dyDescent="0.2">
      <c r="B17" s="91" t="s">
        <v>94</v>
      </c>
      <c r="C17" s="91"/>
      <c r="D17" s="91"/>
      <c r="E17" s="91"/>
      <c r="F17" s="91"/>
      <c r="G17" s="8"/>
    </row>
    <row r="18" spans="2:7" ht="16" customHeight="1" x14ac:dyDescent="0.2">
      <c r="B18" s="91"/>
      <c r="C18" s="91"/>
      <c r="D18" s="91"/>
      <c r="E18" s="91"/>
      <c r="F18" s="91"/>
      <c r="G18" s="8"/>
    </row>
    <row r="19" spans="2:7" x14ac:dyDescent="0.2">
      <c r="B19" s="67"/>
      <c r="C19" s="67"/>
      <c r="D19" s="67"/>
      <c r="E19" s="67"/>
      <c r="F19" s="67"/>
      <c r="G19" s="8"/>
    </row>
    <row r="20" spans="2:7" x14ac:dyDescent="0.2">
      <c r="B20" s="67"/>
      <c r="C20" s="67"/>
      <c r="D20" s="67"/>
      <c r="E20" s="67"/>
      <c r="F20" s="67"/>
      <c r="G20" s="8"/>
    </row>
    <row r="21" spans="2:7" x14ac:dyDescent="0.2">
      <c r="B21" s="67"/>
      <c r="C21" s="67"/>
      <c r="D21" s="67"/>
      <c r="E21" s="67"/>
      <c r="F21" s="67"/>
      <c r="G21" s="8"/>
    </row>
    <row r="22" spans="2:7" ht="16" customHeight="1" x14ac:dyDescent="0.2">
      <c r="B22" s="90"/>
      <c r="C22" s="90"/>
      <c r="D22" s="90"/>
      <c r="E22" s="90"/>
      <c r="F22" s="90"/>
      <c r="G22" s="8"/>
    </row>
    <row r="23" spans="2:7" x14ac:dyDescent="0.2">
      <c r="B23" s="90"/>
      <c r="C23" s="90"/>
      <c r="D23" s="90"/>
      <c r="E23" s="90"/>
      <c r="F23" s="90"/>
      <c r="G23" s="8"/>
    </row>
    <row r="24" spans="2:7" x14ac:dyDescent="0.2">
      <c r="B24" s="90"/>
      <c r="C24" s="90"/>
      <c r="D24" s="90"/>
      <c r="E24" s="90"/>
      <c r="F24" s="90"/>
      <c r="G24" s="8"/>
    </row>
    <row r="25" spans="2:7" x14ac:dyDescent="0.2">
      <c r="G25" s="8"/>
    </row>
  </sheetData>
  <mergeCells count="9">
    <mergeCell ref="B7:F7"/>
    <mergeCell ref="B2:F2"/>
    <mergeCell ref="B22:F24"/>
    <mergeCell ref="B3:F4"/>
    <mergeCell ref="B5:F6"/>
    <mergeCell ref="B8:F10"/>
    <mergeCell ref="B15:F16"/>
    <mergeCell ref="B11:F14"/>
    <mergeCell ref="B17:F18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9"/>
  <sheetViews>
    <sheetView showGridLines="0" workbookViewId="0"/>
  </sheetViews>
  <sheetFormatPr baseColWidth="10" defaultColWidth="11.1640625" defaultRowHeight="16" x14ac:dyDescent="0.2"/>
  <cols>
    <col min="1" max="1" width="7.6640625" customWidth="1"/>
    <col min="2" max="2" width="13.1640625" bestFit="1" customWidth="1"/>
    <col min="3" max="3" width="9.1640625" bestFit="1" customWidth="1"/>
    <col min="4" max="4" width="24.33203125" bestFit="1" customWidth="1"/>
    <col min="6" max="6" width="24.33203125" bestFit="1" customWidth="1"/>
    <col min="7" max="7" width="22" bestFit="1" customWidth="1"/>
    <col min="9" max="9" width="31.83203125" bestFit="1" customWidth="1"/>
    <col min="10" max="10" width="4.1640625" customWidth="1"/>
    <col min="11" max="11" width="22.6640625" bestFit="1" customWidth="1"/>
    <col min="13" max="13" width="25.33203125" bestFit="1" customWidth="1"/>
    <col min="14" max="14" width="15" bestFit="1" customWidth="1"/>
  </cols>
  <sheetData>
    <row r="1" spans="2:12" x14ac:dyDescent="0.2">
      <c r="B1" s="3"/>
      <c r="C1" s="92"/>
      <c r="D1" s="92"/>
      <c r="E1" s="92"/>
      <c r="F1" s="92"/>
      <c r="G1" s="92"/>
      <c r="H1" s="92"/>
      <c r="I1" s="3"/>
      <c r="J1" s="3"/>
      <c r="K1" s="3"/>
      <c r="L1" s="3"/>
    </row>
    <row r="2" spans="2:12" x14ac:dyDescent="0.2">
      <c r="B2" s="1" t="s">
        <v>13</v>
      </c>
      <c r="C2" s="1" t="s">
        <v>32</v>
      </c>
      <c r="D2" s="1" t="s">
        <v>14</v>
      </c>
      <c r="E2" s="1" t="s">
        <v>15</v>
      </c>
      <c r="F2" s="1" t="s">
        <v>33</v>
      </c>
      <c r="G2" s="1" t="s">
        <v>14</v>
      </c>
      <c r="H2" s="1" t="s">
        <v>15</v>
      </c>
      <c r="I2" s="1" t="s">
        <v>33</v>
      </c>
    </row>
    <row r="3" spans="2:12" x14ac:dyDescent="0.2">
      <c r="B3" s="1" t="s">
        <v>22</v>
      </c>
      <c r="C3" s="2">
        <v>2</v>
      </c>
      <c r="D3" s="2" t="s">
        <v>95</v>
      </c>
      <c r="E3" s="2" t="s">
        <v>96</v>
      </c>
      <c r="F3" s="50" t="s">
        <v>97</v>
      </c>
      <c r="G3" s="2"/>
      <c r="H3" s="2"/>
      <c r="I3" s="2"/>
    </row>
    <row r="4" spans="2:12" x14ac:dyDescent="0.2">
      <c r="B4" s="10" t="s">
        <v>17</v>
      </c>
      <c r="C4" s="2">
        <v>2</v>
      </c>
      <c r="D4" s="2" t="s">
        <v>59</v>
      </c>
      <c r="E4" s="2" t="s">
        <v>60</v>
      </c>
      <c r="F4" s="9"/>
      <c r="G4" s="2"/>
      <c r="H4" s="2"/>
      <c r="I4" s="2"/>
    </row>
    <row r="5" spans="2:12" x14ac:dyDescent="0.2">
      <c r="B5" s="1" t="s">
        <v>18</v>
      </c>
      <c r="C5" s="2">
        <v>1</v>
      </c>
      <c r="D5" s="2" t="s">
        <v>34</v>
      </c>
      <c r="E5" s="2" t="s">
        <v>35</v>
      </c>
      <c r="F5" s="9" t="s">
        <v>36</v>
      </c>
      <c r="G5" s="2"/>
      <c r="H5" s="2"/>
      <c r="I5" s="2"/>
    </row>
    <row r="6" spans="2:12" x14ac:dyDescent="0.2">
      <c r="B6" s="1" t="s">
        <v>37</v>
      </c>
      <c r="C6" s="2">
        <v>2</v>
      </c>
      <c r="D6" s="2" t="s">
        <v>38</v>
      </c>
      <c r="E6" s="2" t="s">
        <v>39</v>
      </c>
      <c r="F6" s="9" t="s">
        <v>40</v>
      </c>
      <c r="G6" s="2" t="s">
        <v>61</v>
      </c>
      <c r="H6" s="38" t="s">
        <v>62</v>
      </c>
      <c r="I6" s="9" t="s">
        <v>63</v>
      </c>
    </row>
    <row r="7" spans="2:12" x14ac:dyDescent="0.2">
      <c r="B7" s="1" t="s">
        <v>64</v>
      </c>
      <c r="C7" s="2">
        <v>1</v>
      </c>
      <c r="D7" s="2" t="s">
        <v>65</v>
      </c>
      <c r="E7" s="2"/>
      <c r="F7" s="9" t="s">
        <v>66</v>
      </c>
      <c r="G7" s="2"/>
      <c r="H7" s="2"/>
      <c r="I7" s="9"/>
    </row>
    <row r="8" spans="2:12" x14ac:dyDescent="0.2">
      <c r="B8" s="1" t="s">
        <v>16</v>
      </c>
      <c r="C8" s="2">
        <v>2</v>
      </c>
      <c r="D8" s="2" t="s">
        <v>67</v>
      </c>
      <c r="E8" s="2"/>
      <c r="F8" s="9"/>
      <c r="G8" s="2"/>
      <c r="H8" s="2"/>
      <c r="I8" s="9"/>
    </row>
    <row r="9" spans="2:12" x14ac:dyDescent="0.2">
      <c r="B9" s="1" t="s">
        <v>41</v>
      </c>
      <c r="C9" s="2">
        <v>3</v>
      </c>
      <c r="D9" s="2" t="s">
        <v>68</v>
      </c>
      <c r="E9" s="2" t="s">
        <v>69</v>
      </c>
      <c r="F9" s="9" t="s">
        <v>98</v>
      </c>
      <c r="G9" s="2"/>
      <c r="H9" s="2"/>
      <c r="I9" s="2"/>
    </row>
    <row r="10" spans="2:12" x14ac:dyDescent="0.2">
      <c r="B10" s="1" t="s">
        <v>99</v>
      </c>
      <c r="C10" s="2">
        <v>1</v>
      </c>
      <c r="D10" s="2" t="s">
        <v>100</v>
      </c>
      <c r="E10" s="2"/>
      <c r="F10" s="2"/>
      <c r="G10" s="2"/>
      <c r="H10" s="2"/>
      <c r="I10" s="9"/>
    </row>
    <row r="11" spans="2:12" x14ac:dyDescent="0.2">
      <c r="B11" s="1" t="s">
        <v>23</v>
      </c>
      <c r="C11" s="2">
        <v>1</v>
      </c>
      <c r="D11" s="2" t="s">
        <v>101</v>
      </c>
      <c r="E11" s="2" t="s">
        <v>102</v>
      </c>
      <c r="F11" s="9" t="s">
        <v>103</v>
      </c>
      <c r="G11" s="2"/>
      <c r="H11" s="2"/>
      <c r="I11" s="2"/>
    </row>
    <row r="12" spans="2:12" x14ac:dyDescent="0.2">
      <c r="B12" s="1" t="s">
        <v>42</v>
      </c>
      <c r="C12" s="2">
        <v>2</v>
      </c>
      <c r="D12" s="2" t="s">
        <v>43</v>
      </c>
      <c r="E12" s="2" t="s">
        <v>44</v>
      </c>
      <c r="F12" s="9" t="s">
        <v>45</v>
      </c>
      <c r="G12" s="2"/>
      <c r="H12" s="2"/>
      <c r="I12" s="2"/>
    </row>
    <row r="13" spans="2:12" x14ac:dyDescent="0.2">
      <c r="B13" s="1" t="s">
        <v>20</v>
      </c>
      <c r="C13" s="2">
        <v>1</v>
      </c>
      <c r="D13" s="2" t="s">
        <v>70</v>
      </c>
      <c r="E13" s="2" t="s">
        <v>71</v>
      </c>
      <c r="F13" s="9" t="s">
        <v>72</v>
      </c>
      <c r="G13" s="2"/>
      <c r="H13" s="2"/>
      <c r="I13" s="2"/>
    </row>
    <row r="14" spans="2:12" x14ac:dyDescent="0.2">
      <c r="B14" s="1" t="s">
        <v>73</v>
      </c>
      <c r="C14" s="2">
        <v>1</v>
      </c>
      <c r="D14" s="2" t="s">
        <v>74</v>
      </c>
      <c r="E14" s="2"/>
      <c r="F14" s="9"/>
      <c r="G14" s="2"/>
      <c r="H14" s="2"/>
      <c r="I14" s="2"/>
    </row>
    <row r="15" spans="2:12" x14ac:dyDescent="0.2">
      <c r="B15" s="1" t="s">
        <v>21</v>
      </c>
      <c r="C15" s="2">
        <v>2</v>
      </c>
      <c r="D15" s="2" t="s">
        <v>46</v>
      </c>
      <c r="E15" s="2" t="s">
        <v>47</v>
      </c>
      <c r="F15" s="9" t="s">
        <v>48</v>
      </c>
      <c r="G15" s="2"/>
      <c r="H15" s="2"/>
      <c r="I15" s="11"/>
    </row>
    <row r="16" spans="2:12" x14ac:dyDescent="0.2">
      <c r="B16" s="1" t="s">
        <v>19</v>
      </c>
      <c r="C16" s="2">
        <v>2</v>
      </c>
      <c r="D16" s="2" t="s">
        <v>75</v>
      </c>
      <c r="E16" s="2" t="s">
        <v>76</v>
      </c>
      <c r="F16" s="9" t="s">
        <v>77</v>
      </c>
      <c r="G16" s="2"/>
      <c r="H16" s="2"/>
      <c r="I16" s="2"/>
    </row>
    <row r="17" spans="2:9" x14ac:dyDescent="0.2">
      <c r="B17" s="1" t="s">
        <v>78</v>
      </c>
      <c r="C17" s="2">
        <v>1</v>
      </c>
      <c r="D17" s="2" t="s">
        <v>79</v>
      </c>
      <c r="E17" s="2" t="s">
        <v>80</v>
      </c>
      <c r="F17" s="9" t="s">
        <v>81</v>
      </c>
      <c r="G17" s="2"/>
      <c r="H17" s="2"/>
      <c r="I17" s="2"/>
    </row>
    <row r="18" spans="2:9" x14ac:dyDescent="0.2">
      <c r="B18" s="2"/>
      <c r="C18" s="2"/>
      <c r="D18" s="2"/>
      <c r="E18" s="2"/>
      <c r="F18" s="2"/>
      <c r="G18" s="2"/>
      <c r="H18" s="2"/>
      <c r="I18" s="2"/>
    </row>
    <row r="19" spans="2:9" x14ac:dyDescent="0.2">
      <c r="B19" s="2" t="s">
        <v>24</v>
      </c>
      <c r="C19" s="2">
        <f>SUM(C3:C17)</f>
        <v>24</v>
      </c>
      <c r="D19" s="2"/>
      <c r="E19" s="2"/>
      <c r="F19" s="2"/>
      <c r="G19" s="2"/>
      <c r="H19" s="2"/>
      <c r="I19" s="2"/>
    </row>
  </sheetData>
  <mergeCells count="1">
    <mergeCell ref="C1:H1"/>
  </mergeCells>
  <hyperlinks>
    <hyperlink ref="F12" r:id="rId1" display="mailto:stefanarna@gmail.com" xr:uid="{BE0AAB4F-CD9D-9F40-B2DA-B742BBE43E0B}"/>
    <hyperlink ref="F6" r:id="rId2" xr:uid="{538193F9-DF37-C04C-952A-5C3241DD7A8F}"/>
    <hyperlink ref="F7" r:id="rId3" xr:uid="{DEF85C92-B2DE-1344-AA40-251F794C6ACE}"/>
    <hyperlink ref="F16" r:id="rId4" display="mailto:styrmirss@gmail.com" xr:uid="{98FD02A4-FCAE-8A4C-AC73-E601B8FF08FF}"/>
    <hyperlink ref="F17" r:id="rId5" xr:uid="{FFFD91BD-46E0-FA47-8606-4E4E00D8C4B1}"/>
    <hyperlink ref="F9" r:id="rId6" xr:uid="{71F8447E-16DB-504D-9A9D-36C821653D0A}"/>
    <hyperlink ref="F3" r:id="rId7" display="mailto:arnieyjolfsson@gmail.com" xr:uid="{7E4D6694-392E-3441-BE2E-BE09688F4D1F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6"/>
  <sheetViews>
    <sheetView showGridLines="0" zoomScaleNormal="100" zoomScalePageLayoutView="82" workbookViewId="0"/>
  </sheetViews>
  <sheetFormatPr baseColWidth="10" defaultColWidth="11.1640625" defaultRowHeight="16" x14ac:dyDescent="0.2"/>
  <cols>
    <col min="2" max="2" width="11.83203125" bestFit="1" customWidth="1"/>
    <col min="4" max="4" width="11.83203125" bestFit="1" customWidth="1"/>
    <col min="6" max="6" width="11.83203125" bestFit="1" customWidth="1"/>
    <col min="10" max="10" width="11.83203125" bestFit="1" customWidth="1"/>
  </cols>
  <sheetData>
    <row r="1" spans="2:12" ht="17" thickBot="1" x14ac:dyDescent="0.25"/>
    <row r="2" spans="2:12" ht="17" thickBot="1" x14ac:dyDescent="0.25">
      <c r="B2" s="40" t="s">
        <v>49</v>
      </c>
      <c r="D2" s="41" t="s">
        <v>82</v>
      </c>
      <c r="F2" s="42" t="s">
        <v>56</v>
      </c>
      <c r="H2" s="43" t="s">
        <v>83</v>
      </c>
      <c r="J2" s="60" t="s">
        <v>84</v>
      </c>
      <c r="L2" s="61" t="s">
        <v>85</v>
      </c>
    </row>
    <row r="3" spans="2:12" x14ac:dyDescent="0.2">
      <c r="B3" s="39" t="s">
        <v>7</v>
      </c>
      <c r="D3" s="39" t="s">
        <v>50</v>
      </c>
      <c r="F3" s="39" t="s">
        <v>86</v>
      </c>
      <c r="H3" s="39" t="s">
        <v>9</v>
      </c>
      <c r="J3" s="2" t="s">
        <v>10</v>
      </c>
      <c r="L3" s="2" t="s">
        <v>88</v>
      </c>
    </row>
    <row r="4" spans="2:12" x14ac:dyDescent="0.2">
      <c r="B4" s="2" t="s">
        <v>3</v>
      </c>
      <c r="D4" s="2" t="s">
        <v>104</v>
      </c>
      <c r="F4" s="2" t="s">
        <v>105</v>
      </c>
      <c r="H4" s="2" t="s">
        <v>106</v>
      </c>
      <c r="J4" s="2" t="s">
        <v>18</v>
      </c>
      <c r="L4" s="62" t="s">
        <v>11</v>
      </c>
    </row>
    <row r="5" spans="2:12" x14ac:dyDescent="0.2">
      <c r="B5" s="2" t="s">
        <v>107</v>
      </c>
      <c r="D5" s="2" t="s">
        <v>6</v>
      </c>
      <c r="F5" s="2" t="s">
        <v>5</v>
      </c>
      <c r="H5" s="2" t="s">
        <v>108</v>
      </c>
      <c r="J5" s="2" t="s">
        <v>64</v>
      </c>
      <c r="L5" s="2" t="s">
        <v>12</v>
      </c>
    </row>
    <row r="6" spans="2:12" x14ac:dyDescent="0.2">
      <c r="B6" s="2" t="s">
        <v>111</v>
      </c>
      <c r="D6" s="2" t="s">
        <v>8</v>
      </c>
      <c r="F6" s="2" t="s">
        <v>109</v>
      </c>
      <c r="H6" s="2" t="s">
        <v>112</v>
      </c>
      <c r="J6" s="2" t="s">
        <v>110</v>
      </c>
    </row>
  </sheetData>
  <sortState xmlns:xlrd2="http://schemas.microsoft.com/office/spreadsheetml/2017/richdata2" ref="L3:L5">
    <sortCondition ref="L2:L5"/>
  </sortState>
  <phoneticPr fontId="8" type="noConversion"/>
  <pageMargins left="0.75" right="0.75" top="1" bottom="1" header="0.5" footer="0.5"/>
  <pageSetup paperSize="9" scale="82" orientation="landscape" horizontalDpi="4294967292" verticalDpi="4294967292"/>
  <extLst>
    <ext xmlns:mx="http://schemas.microsoft.com/office/mac/excel/2008/main" uri="{64002731-A6B0-56B0-2670-7721B7C09600}">
      <mx:PLV Mode="0" OnePage="0" WScale="82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9"/>
  <sheetViews>
    <sheetView showGridLines="0" zoomScale="87" zoomScaleNormal="87" zoomScalePageLayoutView="33" workbookViewId="0">
      <selection activeCell="A3" sqref="A3"/>
    </sheetView>
  </sheetViews>
  <sheetFormatPr baseColWidth="10" defaultColWidth="11.1640625" defaultRowHeight="16" x14ac:dyDescent="0.2"/>
  <cols>
    <col min="1" max="1" width="6.33203125" customWidth="1"/>
    <col min="2" max="2" width="12" customWidth="1"/>
    <col min="3" max="3" width="16.83203125" customWidth="1"/>
    <col min="4" max="4" width="6" customWidth="1"/>
    <col min="5" max="5" width="16.83203125" customWidth="1"/>
    <col min="6" max="6" width="7" customWidth="1"/>
    <col min="7" max="7" width="5.83203125" customWidth="1"/>
    <col min="8" max="8" width="7.1640625" customWidth="1"/>
    <col min="9" max="9" width="6" customWidth="1"/>
    <col min="10" max="10" width="6.1640625" customWidth="1"/>
    <col min="11" max="11" width="11.83203125" customWidth="1"/>
    <col min="12" max="12" width="16.83203125" customWidth="1"/>
    <col min="13" max="13" width="5.6640625" customWidth="1"/>
    <col min="14" max="14" width="16.83203125" customWidth="1"/>
    <col min="15" max="15" width="6.83203125" customWidth="1"/>
    <col min="16" max="16" width="5.6640625" customWidth="1"/>
    <col min="17" max="18" width="6.6640625" customWidth="1"/>
    <col min="19" max="19" width="6.33203125" customWidth="1"/>
    <col min="20" max="20" width="11.83203125" customWidth="1"/>
    <col min="21" max="21" width="16.6640625" customWidth="1"/>
    <col min="22" max="22" width="11.5" customWidth="1"/>
    <col min="23" max="23" width="16.83203125" customWidth="1"/>
    <col min="24" max="24" width="7" customWidth="1"/>
    <col min="25" max="25" width="5.83203125" customWidth="1"/>
    <col min="26" max="26" width="7" customWidth="1"/>
  </cols>
  <sheetData>
    <row r="1" spans="1:27" ht="73" customHeight="1" x14ac:dyDescent="0.2">
      <c r="A1" s="100" t="s">
        <v>113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2"/>
      <c r="S1" s="12"/>
      <c r="T1" s="12"/>
      <c r="U1" s="12"/>
      <c r="V1" s="12"/>
    </row>
    <row r="2" spans="1:27" ht="19" x14ac:dyDescent="0.2">
      <c r="A2" s="93" t="s">
        <v>114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3"/>
      <c r="S2" s="13"/>
      <c r="T2" s="13"/>
      <c r="U2" s="13"/>
      <c r="V2" s="13"/>
    </row>
    <row r="3" spans="1:27" x14ac:dyDescent="0.2">
      <c r="A3" s="14"/>
      <c r="B3" s="15"/>
      <c r="C3" s="16"/>
      <c r="D3" s="65"/>
      <c r="E3" s="16"/>
      <c r="F3" s="65"/>
      <c r="G3" s="17"/>
      <c r="H3" s="65"/>
      <c r="I3" s="65"/>
      <c r="J3" s="14"/>
      <c r="K3" s="15"/>
      <c r="L3" s="17"/>
      <c r="M3" s="65"/>
      <c r="N3" s="17"/>
      <c r="O3" s="15"/>
      <c r="P3" s="17"/>
      <c r="Q3" s="65"/>
      <c r="R3" s="65"/>
    </row>
    <row r="4" spans="1:27" s="19" customFormat="1" ht="19" x14ac:dyDescent="0.25">
      <c r="A4" s="93" t="s">
        <v>51</v>
      </c>
      <c r="B4" s="93"/>
      <c r="C4" s="93"/>
      <c r="D4" s="93"/>
      <c r="E4" s="93"/>
      <c r="F4" s="93"/>
      <c r="G4" s="93"/>
      <c r="H4" s="93"/>
      <c r="I4" s="64"/>
      <c r="J4" s="93" t="s">
        <v>52</v>
      </c>
      <c r="K4" s="93"/>
      <c r="L4" s="93"/>
      <c r="M4" s="93"/>
      <c r="N4" s="93"/>
      <c r="O4" s="93"/>
      <c r="P4" s="93"/>
      <c r="Q4" s="93"/>
      <c r="R4" s="64"/>
      <c r="S4" s="64"/>
      <c r="T4" s="93"/>
      <c r="U4" s="93"/>
      <c r="V4" s="93"/>
      <c r="W4" s="93"/>
      <c r="X4" s="93"/>
      <c r="Y4" s="93"/>
      <c r="Z4" s="93"/>
      <c r="AA4" s="93"/>
    </row>
    <row r="5" spans="1:27" s="20" customFormat="1" ht="15" x14ac:dyDescent="0.2">
      <c r="A5" s="65" t="s">
        <v>0</v>
      </c>
      <c r="B5" s="15" t="s">
        <v>1</v>
      </c>
      <c r="C5" s="94" t="s">
        <v>2</v>
      </c>
      <c r="D5" s="94"/>
      <c r="E5" s="94"/>
      <c r="F5" s="94" t="s">
        <v>53</v>
      </c>
      <c r="G5" s="94"/>
      <c r="H5" s="94"/>
      <c r="I5" s="65"/>
      <c r="J5" s="65" t="s">
        <v>0</v>
      </c>
      <c r="K5" s="15" t="s">
        <v>1</v>
      </c>
      <c r="L5" s="94" t="s">
        <v>2</v>
      </c>
      <c r="M5" s="94"/>
      <c r="N5" s="94"/>
      <c r="O5" s="94" t="s">
        <v>53</v>
      </c>
      <c r="P5" s="94"/>
      <c r="Q5" s="94"/>
      <c r="R5" s="65"/>
      <c r="S5" s="65"/>
      <c r="T5" s="65"/>
      <c r="U5" s="15"/>
      <c r="V5" s="94"/>
      <c r="W5" s="94"/>
      <c r="X5" s="94"/>
      <c r="Y5" s="94"/>
      <c r="Z5" s="94"/>
      <c r="AA5" s="94"/>
    </row>
    <row r="6" spans="1:27" s="19" customFormat="1" ht="19" x14ac:dyDescent="0.25">
      <c r="A6" s="93" t="s">
        <v>54</v>
      </c>
      <c r="B6" s="93"/>
      <c r="C6" s="93"/>
      <c r="D6" s="93"/>
      <c r="E6" s="93"/>
      <c r="F6" s="93"/>
      <c r="G6" s="93"/>
      <c r="H6" s="93"/>
      <c r="I6" s="64"/>
      <c r="J6" s="96" t="s">
        <v>54</v>
      </c>
      <c r="K6" s="96"/>
      <c r="L6" s="96"/>
      <c r="M6" s="96"/>
      <c r="N6" s="96"/>
      <c r="O6" s="96"/>
      <c r="P6" s="96"/>
      <c r="Q6" s="96"/>
      <c r="R6" s="21"/>
      <c r="S6" s="64"/>
      <c r="T6" s="95"/>
      <c r="U6" s="95"/>
      <c r="V6" s="95"/>
      <c r="W6" s="95"/>
      <c r="X6" s="95"/>
      <c r="Y6" s="95"/>
      <c r="Z6" s="95"/>
      <c r="AA6" s="95"/>
    </row>
    <row r="7" spans="1:27" x14ac:dyDescent="0.2">
      <c r="A7" s="22">
        <v>0.375</v>
      </c>
      <c r="B7" s="35" t="s">
        <v>56</v>
      </c>
      <c r="C7" s="36" t="s">
        <v>87</v>
      </c>
      <c r="D7" s="36" t="s">
        <v>4</v>
      </c>
      <c r="E7" s="36" t="s">
        <v>5</v>
      </c>
      <c r="F7" s="25">
        <v>12</v>
      </c>
      <c r="G7" s="26" t="s">
        <v>4</v>
      </c>
      <c r="H7" s="25">
        <v>14</v>
      </c>
      <c r="I7" s="18"/>
      <c r="J7" s="22">
        <v>0.375</v>
      </c>
      <c r="K7" s="35" t="s">
        <v>56</v>
      </c>
      <c r="L7" s="36" t="s">
        <v>86</v>
      </c>
      <c r="M7" s="36" t="s">
        <v>4</v>
      </c>
      <c r="N7" s="36" t="s">
        <v>105</v>
      </c>
      <c r="O7" s="7">
        <v>12</v>
      </c>
      <c r="P7" s="26" t="s">
        <v>4</v>
      </c>
      <c r="Q7" s="27">
        <v>19</v>
      </c>
      <c r="R7" s="51"/>
      <c r="T7" s="55"/>
      <c r="U7" s="54"/>
      <c r="V7" s="54"/>
      <c r="W7" s="54"/>
      <c r="X7" s="54"/>
      <c r="Y7" s="54"/>
      <c r="Z7" s="56"/>
      <c r="AA7" s="51"/>
    </row>
    <row r="8" spans="1:27" x14ac:dyDescent="0.2">
      <c r="A8" s="28">
        <v>0.40277777777777773</v>
      </c>
      <c r="B8" s="35" t="s">
        <v>56</v>
      </c>
      <c r="C8" s="36" t="s">
        <v>86</v>
      </c>
      <c r="D8" s="36" t="s">
        <v>4</v>
      </c>
      <c r="E8" s="36" t="s">
        <v>5</v>
      </c>
      <c r="F8" s="25">
        <v>10</v>
      </c>
      <c r="G8" s="26" t="s">
        <v>4</v>
      </c>
      <c r="H8" s="25">
        <v>17</v>
      </c>
      <c r="I8" s="18"/>
      <c r="J8" s="28">
        <v>0.40277777777777773</v>
      </c>
      <c r="K8" s="35" t="s">
        <v>56</v>
      </c>
      <c r="L8" s="36" t="s">
        <v>105</v>
      </c>
      <c r="M8" s="36" t="s">
        <v>4</v>
      </c>
      <c r="N8" s="36" t="s">
        <v>87</v>
      </c>
      <c r="O8" s="7">
        <v>19</v>
      </c>
      <c r="P8" s="26" t="s">
        <v>4</v>
      </c>
      <c r="Q8" s="27">
        <v>12</v>
      </c>
      <c r="R8" s="51"/>
      <c r="T8" s="57"/>
      <c r="U8" s="54"/>
      <c r="V8" s="54"/>
      <c r="W8" s="54"/>
      <c r="X8" s="54"/>
      <c r="Y8" s="54"/>
      <c r="Z8" s="56"/>
      <c r="AA8" s="51"/>
    </row>
    <row r="9" spans="1:27" x14ac:dyDescent="0.2">
      <c r="A9" s="22">
        <v>0.43055555555555558</v>
      </c>
      <c r="B9" s="35" t="s">
        <v>56</v>
      </c>
      <c r="C9" s="36" t="s">
        <v>87</v>
      </c>
      <c r="D9" s="36" t="s">
        <v>4</v>
      </c>
      <c r="E9" s="36" t="s">
        <v>86</v>
      </c>
      <c r="F9" s="25">
        <v>16</v>
      </c>
      <c r="G9" s="26" t="s">
        <v>4</v>
      </c>
      <c r="H9" s="25">
        <v>9</v>
      </c>
      <c r="I9" s="18"/>
      <c r="J9" s="22">
        <v>0.43055555555555558</v>
      </c>
      <c r="K9" s="35" t="s">
        <v>56</v>
      </c>
      <c r="L9" s="36" t="s">
        <v>5</v>
      </c>
      <c r="M9" s="52" t="s">
        <v>4</v>
      </c>
      <c r="N9" s="36" t="s">
        <v>105</v>
      </c>
      <c r="O9" s="7">
        <v>13</v>
      </c>
      <c r="P9" s="26" t="s">
        <v>4</v>
      </c>
      <c r="Q9" s="27">
        <v>20</v>
      </c>
      <c r="R9" s="51"/>
      <c r="T9" s="55"/>
      <c r="U9" s="54"/>
      <c r="V9" s="54"/>
      <c r="W9" s="54"/>
      <c r="X9" s="54"/>
      <c r="Y9" s="54"/>
      <c r="Z9" s="56"/>
      <c r="AA9" s="51"/>
    </row>
    <row r="10" spans="1:27" x14ac:dyDescent="0.2">
      <c r="A10" s="97"/>
      <c r="B10" s="98"/>
      <c r="C10" s="98"/>
      <c r="D10" s="98"/>
      <c r="E10" s="98"/>
      <c r="F10" s="98"/>
      <c r="G10" s="98"/>
      <c r="H10" s="99"/>
      <c r="J10" s="97"/>
      <c r="K10" s="98"/>
      <c r="L10" s="98"/>
      <c r="M10" s="98"/>
      <c r="N10" s="98"/>
      <c r="O10" s="98"/>
      <c r="P10" s="98"/>
      <c r="Q10" s="99"/>
      <c r="R10" s="51"/>
      <c r="U10" s="58"/>
      <c r="V10" s="54"/>
      <c r="W10" s="54"/>
      <c r="X10" s="54"/>
      <c r="Y10" s="54"/>
      <c r="Z10" s="56"/>
      <c r="AA10" s="51"/>
    </row>
    <row r="11" spans="1:27" x14ac:dyDescent="0.2">
      <c r="A11" s="22">
        <v>0.46527777777777773</v>
      </c>
      <c r="B11" s="47" t="s">
        <v>90</v>
      </c>
      <c r="C11" s="48" t="s">
        <v>10</v>
      </c>
      <c r="D11" s="48" t="s">
        <v>4</v>
      </c>
      <c r="E11" s="48" t="s">
        <v>18</v>
      </c>
      <c r="F11" s="7">
        <v>13</v>
      </c>
      <c r="G11" s="26" t="s">
        <v>4</v>
      </c>
      <c r="H11" s="7">
        <v>9</v>
      </c>
      <c r="J11" s="22">
        <v>0.46527777777777773</v>
      </c>
      <c r="K11" s="47" t="s">
        <v>90</v>
      </c>
      <c r="L11" s="48" t="s">
        <v>64</v>
      </c>
      <c r="M11" s="48" t="s">
        <v>4</v>
      </c>
      <c r="N11" s="48" t="s">
        <v>110</v>
      </c>
      <c r="O11" s="7">
        <v>9</v>
      </c>
      <c r="P11" s="26" t="s">
        <v>4</v>
      </c>
      <c r="Q11" s="27">
        <v>16</v>
      </c>
      <c r="R11" s="51"/>
      <c r="U11" s="59"/>
      <c r="V11" s="54"/>
      <c r="W11" s="54"/>
      <c r="X11" s="54"/>
      <c r="Y11" s="54"/>
      <c r="Z11" s="56"/>
      <c r="AA11" s="51"/>
    </row>
    <row r="12" spans="1:27" x14ac:dyDescent="0.2">
      <c r="A12" s="28">
        <v>0.49305555555555558</v>
      </c>
      <c r="B12" s="47" t="s">
        <v>90</v>
      </c>
      <c r="C12" s="48" t="s">
        <v>18</v>
      </c>
      <c r="D12" s="48" t="s">
        <v>4</v>
      </c>
      <c r="E12" s="48" t="s">
        <v>64</v>
      </c>
      <c r="F12" s="7">
        <v>16</v>
      </c>
      <c r="G12" s="26" t="s">
        <v>4</v>
      </c>
      <c r="H12" s="7">
        <v>14</v>
      </c>
      <c r="J12" s="28">
        <v>0.49305555555555558</v>
      </c>
      <c r="K12" s="47" t="s">
        <v>90</v>
      </c>
      <c r="L12" s="48" t="s">
        <v>10</v>
      </c>
      <c r="M12" s="48" t="s">
        <v>4</v>
      </c>
      <c r="N12" s="48" t="s">
        <v>110</v>
      </c>
      <c r="O12" s="7">
        <v>13</v>
      </c>
      <c r="P12" s="26" t="s">
        <v>4</v>
      </c>
      <c r="Q12" s="27">
        <v>13</v>
      </c>
      <c r="R12" s="51"/>
      <c r="U12" s="54"/>
    </row>
    <row r="13" spans="1:27" x14ac:dyDescent="0.2">
      <c r="A13" s="22">
        <v>0.52083333333333304</v>
      </c>
      <c r="B13" s="47" t="s">
        <v>90</v>
      </c>
      <c r="C13" s="48" t="s">
        <v>110</v>
      </c>
      <c r="D13" s="48" t="s">
        <v>4</v>
      </c>
      <c r="E13" s="48" t="s">
        <v>18</v>
      </c>
      <c r="F13" s="7">
        <v>13</v>
      </c>
      <c r="G13" s="26" t="s">
        <v>4</v>
      </c>
      <c r="H13" s="7">
        <v>13</v>
      </c>
      <c r="J13" s="22">
        <v>0.52083333333333304</v>
      </c>
      <c r="K13" s="47" t="s">
        <v>90</v>
      </c>
      <c r="L13" s="48" t="s">
        <v>64</v>
      </c>
      <c r="M13" s="48" t="s">
        <v>4</v>
      </c>
      <c r="N13" s="48" t="s">
        <v>10</v>
      </c>
      <c r="O13" s="7">
        <v>10</v>
      </c>
      <c r="P13" s="26" t="s">
        <v>4</v>
      </c>
      <c r="Q13" s="27">
        <v>16</v>
      </c>
      <c r="R13" s="51"/>
    </row>
    <row r="14" spans="1:27" x14ac:dyDescent="0.2">
      <c r="A14" s="22"/>
      <c r="B14" s="66"/>
      <c r="C14" s="7"/>
      <c r="D14" s="7"/>
      <c r="E14" s="7"/>
      <c r="F14" s="7"/>
      <c r="G14" s="7"/>
      <c r="H14" s="7"/>
      <c r="J14" s="22"/>
      <c r="K14" s="66"/>
      <c r="L14" s="7"/>
      <c r="M14" s="7"/>
      <c r="N14" s="7"/>
      <c r="O14" s="7"/>
      <c r="P14" s="37"/>
      <c r="Q14" s="27"/>
      <c r="R14" s="51"/>
    </row>
    <row r="15" spans="1:27" x14ac:dyDescent="0.2">
      <c r="A15" s="22">
        <v>0.55555555555555558</v>
      </c>
      <c r="B15" s="33" t="s">
        <v>82</v>
      </c>
      <c r="C15" s="34" t="s">
        <v>6</v>
      </c>
      <c r="D15" s="46" t="s">
        <v>4</v>
      </c>
      <c r="E15" s="34" t="s">
        <v>8</v>
      </c>
      <c r="F15" s="25">
        <v>12</v>
      </c>
      <c r="G15" s="26" t="s">
        <v>4</v>
      </c>
      <c r="H15" s="25">
        <v>9</v>
      </c>
      <c r="I15" s="18"/>
      <c r="J15" s="22">
        <v>0.55555555555555558</v>
      </c>
      <c r="K15" s="33" t="s">
        <v>82</v>
      </c>
      <c r="L15" s="34" t="s">
        <v>50</v>
      </c>
      <c r="M15" s="46" t="s">
        <v>4</v>
      </c>
      <c r="N15" s="34" t="s">
        <v>104</v>
      </c>
      <c r="O15" s="7">
        <v>12</v>
      </c>
      <c r="P15" s="26" t="s">
        <v>4</v>
      </c>
      <c r="Q15" s="7">
        <v>19</v>
      </c>
      <c r="R15" s="51"/>
    </row>
    <row r="16" spans="1:27" s="19" customFormat="1" ht="19" x14ac:dyDescent="0.25">
      <c r="A16" s="28">
        <v>0.58333333333333337</v>
      </c>
      <c r="B16" s="33" t="s">
        <v>82</v>
      </c>
      <c r="C16" s="34" t="s">
        <v>50</v>
      </c>
      <c r="D16" s="46" t="s">
        <v>4</v>
      </c>
      <c r="E16" s="34" t="s">
        <v>8</v>
      </c>
      <c r="F16" s="25">
        <v>14</v>
      </c>
      <c r="G16" s="26" t="s">
        <v>4</v>
      </c>
      <c r="H16" s="25">
        <v>17</v>
      </c>
      <c r="I16" s="18"/>
      <c r="J16" s="28">
        <v>0.58333333333333337</v>
      </c>
      <c r="K16" s="33" t="s">
        <v>82</v>
      </c>
      <c r="L16" s="34" t="s">
        <v>104</v>
      </c>
      <c r="M16" s="46" t="s">
        <v>4</v>
      </c>
      <c r="N16" s="34" t="s">
        <v>6</v>
      </c>
      <c r="O16" s="7">
        <v>13</v>
      </c>
      <c r="P16" s="26" t="s">
        <v>4</v>
      </c>
      <c r="Q16" s="7">
        <v>14</v>
      </c>
      <c r="R16" s="64"/>
    </row>
    <row r="17" spans="1:26" s="20" customFormat="1" x14ac:dyDescent="0.2">
      <c r="A17" s="22">
        <v>0.61111111111111105</v>
      </c>
      <c r="B17" s="33" t="s">
        <v>82</v>
      </c>
      <c r="C17" s="34" t="s">
        <v>6</v>
      </c>
      <c r="D17" s="46" t="s">
        <v>4</v>
      </c>
      <c r="E17" s="34" t="s">
        <v>50</v>
      </c>
      <c r="F17" s="25">
        <v>14</v>
      </c>
      <c r="G17" s="26" t="s">
        <v>4</v>
      </c>
      <c r="H17" s="31">
        <v>8</v>
      </c>
      <c r="I17" s="32"/>
      <c r="J17" s="22">
        <v>0.61111111111111105</v>
      </c>
      <c r="K17" s="33" t="s">
        <v>82</v>
      </c>
      <c r="L17" s="34" t="s">
        <v>8</v>
      </c>
      <c r="M17" s="46" t="s">
        <v>4</v>
      </c>
      <c r="N17" s="34" t="s">
        <v>104</v>
      </c>
      <c r="O17" s="7">
        <v>15</v>
      </c>
      <c r="P17" s="26" t="s">
        <v>4</v>
      </c>
      <c r="Q17" s="7">
        <v>14</v>
      </c>
      <c r="R17" s="65"/>
    </row>
    <row r="18" spans="1:26" s="20" customFormat="1" x14ac:dyDescent="0.2">
      <c r="B18" s="53"/>
      <c r="C18" s="54"/>
      <c r="D18" s="54"/>
      <c r="E18" s="54"/>
      <c r="R18" s="65"/>
    </row>
    <row r="19" spans="1:26" s="19" customFormat="1" ht="19" x14ac:dyDescent="0.25">
      <c r="R19" s="21"/>
    </row>
    <row r="20" spans="1:26" ht="19" x14ac:dyDescent="0.2">
      <c r="A20" s="93" t="s">
        <v>51</v>
      </c>
      <c r="B20" s="93"/>
      <c r="C20" s="93"/>
      <c r="D20" s="93"/>
      <c r="E20" s="93"/>
      <c r="F20" s="93"/>
      <c r="G20" s="93"/>
      <c r="H20" s="93"/>
      <c r="I20" s="64"/>
      <c r="J20" s="93" t="s">
        <v>52</v>
      </c>
      <c r="K20" s="93"/>
      <c r="L20" s="93"/>
      <c r="M20" s="93"/>
      <c r="N20" s="93"/>
      <c r="O20" s="93"/>
      <c r="P20" s="93"/>
      <c r="Q20" s="93"/>
      <c r="R20" s="51"/>
      <c r="S20" s="93" t="s">
        <v>115</v>
      </c>
      <c r="T20" s="93"/>
      <c r="U20" s="93"/>
      <c r="V20" s="93"/>
      <c r="W20" s="93"/>
      <c r="X20" s="93"/>
      <c r="Y20" s="93"/>
      <c r="Z20" s="93"/>
    </row>
    <row r="21" spans="1:26" x14ac:dyDescent="0.2">
      <c r="A21" s="65" t="s">
        <v>0</v>
      </c>
      <c r="B21" s="15" t="s">
        <v>1</v>
      </c>
      <c r="C21" s="94" t="s">
        <v>2</v>
      </c>
      <c r="D21" s="94"/>
      <c r="E21" s="94"/>
      <c r="F21" s="94" t="s">
        <v>53</v>
      </c>
      <c r="G21" s="94"/>
      <c r="H21" s="94"/>
      <c r="I21" s="65"/>
      <c r="J21" s="65" t="s">
        <v>0</v>
      </c>
      <c r="K21" s="15" t="s">
        <v>1</v>
      </c>
      <c r="L21" s="94" t="s">
        <v>2</v>
      </c>
      <c r="M21" s="94"/>
      <c r="N21" s="94"/>
      <c r="O21" s="94" t="s">
        <v>53</v>
      </c>
      <c r="P21" s="94"/>
      <c r="Q21" s="94"/>
      <c r="R21" s="51"/>
      <c r="S21" s="65" t="s">
        <v>0</v>
      </c>
      <c r="T21" s="15" t="s">
        <v>1</v>
      </c>
      <c r="U21" s="94" t="s">
        <v>2</v>
      </c>
      <c r="V21" s="94"/>
      <c r="W21" s="94"/>
      <c r="X21" s="94" t="s">
        <v>53</v>
      </c>
      <c r="Y21" s="94"/>
      <c r="Z21" s="94"/>
    </row>
    <row r="22" spans="1:26" ht="19" x14ac:dyDescent="0.25">
      <c r="A22" s="93" t="s">
        <v>55</v>
      </c>
      <c r="B22" s="93"/>
      <c r="C22" s="93"/>
      <c r="D22" s="93"/>
      <c r="E22" s="93"/>
      <c r="F22" s="93"/>
      <c r="G22" s="93"/>
      <c r="H22" s="93"/>
      <c r="I22" s="64"/>
      <c r="J22" s="96" t="s">
        <v>55</v>
      </c>
      <c r="K22" s="96"/>
      <c r="L22" s="96"/>
      <c r="M22" s="96"/>
      <c r="N22" s="96"/>
      <c r="O22" s="96"/>
      <c r="P22" s="96"/>
      <c r="Q22" s="96"/>
      <c r="R22" s="51"/>
      <c r="S22" s="96" t="s">
        <v>55</v>
      </c>
      <c r="T22" s="96"/>
      <c r="U22" s="96"/>
      <c r="V22" s="96"/>
      <c r="W22" s="96"/>
      <c r="X22" s="96"/>
      <c r="Y22" s="96"/>
      <c r="Z22" s="96"/>
    </row>
    <row r="23" spans="1:26" x14ac:dyDescent="0.2">
      <c r="A23" s="22">
        <v>0.375</v>
      </c>
      <c r="B23" s="29" t="s">
        <v>91</v>
      </c>
      <c r="C23" s="30" t="s">
        <v>108</v>
      </c>
      <c r="D23" s="30" t="s">
        <v>4</v>
      </c>
      <c r="E23" s="30" t="s">
        <v>112</v>
      </c>
      <c r="F23" s="25">
        <v>11</v>
      </c>
      <c r="G23" s="26" t="s">
        <v>4</v>
      </c>
      <c r="H23" s="25">
        <v>16</v>
      </c>
      <c r="I23" s="18"/>
      <c r="J23" s="22">
        <v>0.375</v>
      </c>
      <c r="K23" s="29" t="s">
        <v>91</v>
      </c>
      <c r="L23" s="30" t="s">
        <v>9</v>
      </c>
      <c r="M23" s="30" t="s">
        <v>4</v>
      </c>
      <c r="N23" s="30" t="s">
        <v>106</v>
      </c>
      <c r="O23" s="27">
        <v>12</v>
      </c>
      <c r="P23" s="26" t="s">
        <v>4</v>
      </c>
      <c r="Q23" s="27">
        <v>10</v>
      </c>
      <c r="R23" s="51"/>
      <c r="S23" s="22">
        <v>0.375</v>
      </c>
      <c r="T23" s="44" t="s">
        <v>89</v>
      </c>
      <c r="U23" s="45" t="s">
        <v>88</v>
      </c>
      <c r="V23" s="45" t="s">
        <v>4</v>
      </c>
      <c r="W23" s="45" t="s">
        <v>11</v>
      </c>
      <c r="X23" s="124">
        <v>7</v>
      </c>
      <c r="Y23" s="26" t="s">
        <v>4</v>
      </c>
      <c r="Z23" s="124">
        <v>14</v>
      </c>
    </row>
    <row r="24" spans="1:26" x14ac:dyDescent="0.2">
      <c r="A24" s="28">
        <v>0.40625</v>
      </c>
      <c r="B24" s="29" t="s">
        <v>91</v>
      </c>
      <c r="C24" s="30" t="s">
        <v>9</v>
      </c>
      <c r="D24" s="30" t="s">
        <v>4</v>
      </c>
      <c r="E24" s="30" t="s">
        <v>112</v>
      </c>
      <c r="F24" s="25">
        <v>13</v>
      </c>
      <c r="G24" s="26" t="s">
        <v>4</v>
      </c>
      <c r="H24" s="25">
        <v>16</v>
      </c>
      <c r="I24" s="18"/>
      <c r="J24" s="28">
        <v>0.40625</v>
      </c>
      <c r="K24" s="29" t="s">
        <v>91</v>
      </c>
      <c r="L24" s="30" t="s">
        <v>106</v>
      </c>
      <c r="M24" s="30" t="s">
        <v>4</v>
      </c>
      <c r="N24" s="30" t="s">
        <v>108</v>
      </c>
      <c r="O24" s="27">
        <v>18</v>
      </c>
      <c r="P24" s="26" t="s">
        <v>4</v>
      </c>
      <c r="Q24" s="27">
        <v>14</v>
      </c>
      <c r="R24" s="51"/>
      <c r="S24" s="28">
        <v>0.40277777777777773</v>
      </c>
      <c r="T24" s="44" t="s">
        <v>89</v>
      </c>
      <c r="U24" s="45" t="s">
        <v>12</v>
      </c>
      <c r="V24" s="45" t="s">
        <v>4</v>
      </c>
      <c r="W24" s="45" t="s">
        <v>88</v>
      </c>
      <c r="X24" s="124">
        <v>20</v>
      </c>
      <c r="Y24" s="26" t="s">
        <v>4</v>
      </c>
      <c r="Z24" s="124">
        <v>15</v>
      </c>
    </row>
    <row r="25" spans="1:26" x14ac:dyDescent="0.2">
      <c r="A25" s="22">
        <v>0.4375</v>
      </c>
      <c r="B25" s="29" t="s">
        <v>91</v>
      </c>
      <c r="C25" s="30" t="s">
        <v>108</v>
      </c>
      <c r="D25" s="30" t="s">
        <v>4</v>
      </c>
      <c r="E25" s="30" t="s">
        <v>9</v>
      </c>
      <c r="F25" s="25">
        <v>13</v>
      </c>
      <c r="G25" s="26" t="s">
        <v>4</v>
      </c>
      <c r="H25" s="31">
        <v>16</v>
      </c>
      <c r="I25" s="32"/>
      <c r="J25" s="22">
        <v>0.4375</v>
      </c>
      <c r="K25" s="29" t="s">
        <v>91</v>
      </c>
      <c r="L25" s="30" t="s">
        <v>112</v>
      </c>
      <c r="M25" s="30" t="s">
        <v>4</v>
      </c>
      <c r="N25" s="30" t="s">
        <v>106</v>
      </c>
      <c r="O25" s="27">
        <v>12</v>
      </c>
      <c r="P25" s="26" t="s">
        <v>4</v>
      </c>
      <c r="Q25" s="27">
        <v>11</v>
      </c>
      <c r="R25" s="51"/>
      <c r="S25" s="22">
        <v>0.43055555555555558</v>
      </c>
      <c r="T25" s="44" t="s">
        <v>89</v>
      </c>
      <c r="U25" s="45" t="s">
        <v>11</v>
      </c>
      <c r="V25" s="45" t="s">
        <v>4</v>
      </c>
      <c r="W25" s="63" t="s">
        <v>12</v>
      </c>
      <c r="X25" s="124">
        <v>11</v>
      </c>
      <c r="Y25" s="26" t="s">
        <v>4</v>
      </c>
      <c r="Z25" s="125">
        <v>18</v>
      </c>
    </row>
    <row r="26" spans="1:26" x14ac:dyDescent="0.2">
      <c r="A26" s="97"/>
      <c r="B26" s="98"/>
      <c r="C26" s="98"/>
      <c r="D26" s="98"/>
      <c r="E26" s="98"/>
      <c r="F26" s="98"/>
      <c r="G26" s="98"/>
      <c r="H26" s="99"/>
      <c r="J26" s="97"/>
      <c r="K26" s="98"/>
      <c r="L26" s="98"/>
      <c r="M26" s="98"/>
      <c r="N26" s="98"/>
      <c r="O26" s="98"/>
      <c r="P26" s="98"/>
      <c r="Q26" s="99"/>
      <c r="R26" s="51"/>
      <c r="S26" s="22">
        <v>0.45833333333333298</v>
      </c>
      <c r="T26" s="44" t="s">
        <v>89</v>
      </c>
      <c r="U26" s="45" t="s">
        <v>11</v>
      </c>
      <c r="V26" s="45" t="s">
        <v>4</v>
      </c>
      <c r="W26" s="45" t="s">
        <v>88</v>
      </c>
      <c r="X26" s="124">
        <v>18</v>
      </c>
      <c r="Y26" s="26" t="s">
        <v>4</v>
      </c>
      <c r="Z26" s="124">
        <v>11</v>
      </c>
    </row>
    <row r="27" spans="1:26" x14ac:dyDescent="0.2">
      <c r="A27" s="22">
        <v>0.47916666666666669</v>
      </c>
      <c r="B27" s="23" t="s">
        <v>49</v>
      </c>
      <c r="C27" s="24" t="s">
        <v>107</v>
      </c>
      <c r="D27" s="49" t="s">
        <v>4</v>
      </c>
      <c r="E27" s="24" t="s">
        <v>111</v>
      </c>
      <c r="F27" s="25">
        <v>12</v>
      </c>
      <c r="G27" s="26" t="s">
        <v>4</v>
      </c>
      <c r="H27" s="25">
        <v>17</v>
      </c>
      <c r="I27" s="18"/>
      <c r="J27" s="22">
        <v>0.47916666666666669</v>
      </c>
      <c r="K27" s="23" t="s">
        <v>49</v>
      </c>
      <c r="L27" s="24" t="s">
        <v>7</v>
      </c>
      <c r="M27" s="49" t="s">
        <v>4</v>
      </c>
      <c r="N27" s="24" t="s">
        <v>3</v>
      </c>
      <c r="O27" s="27">
        <v>11</v>
      </c>
      <c r="P27" s="26" t="s">
        <v>4</v>
      </c>
      <c r="Q27" s="27">
        <v>17</v>
      </c>
      <c r="S27" s="28">
        <v>0.48611111111111099</v>
      </c>
      <c r="T27" s="44" t="s">
        <v>89</v>
      </c>
      <c r="U27" s="45" t="s">
        <v>88</v>
      </c>
      <c r="V27" s="45" t="s">
        <v>4</v>
      </c>
      <c r="W27" s="45" t="s">
        <v>12</v>
      </c>
      <c r="X27" s="124">
        <v>21</v>
      </c>
      <c r="Y27" s="26" t="s">
        <v>4</v>
      </c>
      <c r="Z27" s="124">
        <v>17</v>
      </c>
    </row>
    <row r="28" spans="1:26" x14ac:dyDescent="0.2">
      <c r="A28" s="28">
        <v>0.51041666666666663</v>
      </c>
      <c r="B28" s="23" t="s">
        <v>49</v>
      </c>
      <c r="C28" s="24" t="s">
        <v>7</v>
      </c>
      <c r="D28" s="49" t="s">
        <v>4</v>
      </c>
      <c r="E28" s="24" t="s">
        <v>111</v>
      </c>
      <c r="F28" s="31">
        <v>14</v>
      </c>
      <c r="G28" s="26" t="s">
        <v>4</v>
      </c>
      <c r="H28" s="25">
        <v>20</v>
      </c>
      <c r="I28" s="18"/>
      <c r="J28" s="28">
        <v>0.51041666666666663</v>
      </c>
      <c r="K28" s="23" t="s">
        <v>49</v>
      </c>
      <c r="L28" s="24" t="s">
        <v>3</v>
      </c>
      <c r="M28" s="49" t="s">
        <v>4</v>
      </c>
      <c r="N28" s="24" t="s">
        <v>107</v>
      </c>
      <c r="O28" s="27">
        <v>19</v>
      </c>
      <c r="P28" s="26" t="s">
        <v>4</v>
      </c>
      <c r="Q28" s="27">
        <v>12</v>
      </c>
      <c r="S28" s="22">
        <v>0.51388888888888895</v>
      </c>
      <c r="T28" s="44" t="s">
        <v>89</v>
      </c>
      <c r="U28" s="45" t="s">
        <v>12</v>
      </c>
      <c r="V28" s="45" t="s">
        <v>4</v>
      </c>
      <c r="W28" s="63" t="s">
        <v>11</v>
      </c>
      <c r="X28" s="124">
        <v>12</v>
      </c>
      <c r="Y28" s="26" t="s">
        <v>4</v>
      </c>
      <c r="Z28" s="125">
        <v>19</v>
      </c>
    </row>
    <row r="29" spans="1:26" x14ac:dyDescent="0.2">
      <c r="A29" s="22">
        <v>0.54166666666666663</v>
      </c>
      <c r="B29" s="23" t="s">
        <v>49</v>
      </c>
      <c r="C29" s="24" t="s">
        <v>107</v>
      </c>
      <c r="D29" s="49" t="s">
        <v>4</v>
      </c>
      <c r="E29" s="24" t="s">
        <v>7</v>
      </c>
      <c r="F29" s="31">
        <v>13</v>
      </c>
      <c r="G29" s="26" t="s">
        <v>4</v>
      </c>
      <c r="H29" s="31">
        <v>19</v>
      </c>
      <c r="I29" s="32"/>
      <c r="J29" s="22">
        <v>0.54166666666666663</v>
      </c>
      <c r="K29" s="23" t="s">
        <v>49</v>
      </c>
      <c r="L29" s="24" t="s">
        <v>111</v>
      </c>
      <c r="M29" s="49" t="s">
        <v>4</v>
      </c>
      <c r="N29" s="24" t="s">
        <v>3</v>
      </c>
      <c r="O29" s="27">
        <v>15</v>
      </c>
      <c r="P29" s="26" t="s">
        <v>4</v>
      </c>
      <c r="Q29" s="27">
        <v>14</v>
      </c>
    </row>
  </sheetData>
  <mergeCells count="30">
    <mergeCell ref="A20:H20"/>
    <mergeCell ref="J20:Q20"/>
    <mergeCell ref="C21:E21"/>
    <mergeCell ref="F21:H21"/>
    <mergeCell ref="L21:N21"/>
    <mergeCell ref="O21:Q21"/>
    <mergeCell ref="A10:H10"/>
    <mergeCell ref="J10:Q10"/>
    <mergeCell ref="A4:H4"/>
    <mergeCell ref="J4:Q4"/>
    <mergeCell ref="C5:E5"/>
    <mergeCell ref="A6:H6"/>
    <mergeCell ref="J6:Q6"/>
    <mergeCell ref="A1:Q1"/>
    <mergeCell ref="A2:Q2"/>
    <mergeCell ref="F5:H5"/>
    <mergeCell ref="L5:N5"/>
    <mergeCell ref="O5:Q5"/>
    <mergeCell ref="U21:W21"/>
    <mergeCell ref="X21:Z21"/>
    <mergeCell ref="S22:Z22"/>
    <mergeCell ref="A26:H26"/>
    <mergeCell ref="J26:Q26"/>
    <mergeCell ref="A22:H22"/>
    <mergeCell ref="J22:Q22"/>
    <mergeCell ref="T4:AA4"/>
    <mergeCell ref="V5:X5"/>
    <mergeCell ref="Y5:AA5"/>
    <mergeCell ref="T6:AA6"/>
    <mergeCell ref="S20:Z20"/>
  </mergeCells>
  <phoneticPr fontId="8" type="noConversion"/>
  <pageMargins left="0.75" right="0.75" top="1" bottom="1" header="0.5" footer="0.5"/>
  <pageSetup paperSize="9" scale="43" fitToWidth="2" orientation="landscape" horizontalDpi="4294967292" verticalDpi="4294967292" copies="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6749-2928-A04B-AD45-EAC63470407A}">
  <sheetPr>
    <tabColor theme="8" tint="0.59999389629810485"/>
  </sheetPr>
  <dimension ref="A3:AG33"/>
  <sheetViews>
    <sheetView workbookViewId="0">
      <selection activeCell="A21" sqref="A21"/>
    </sheetView>
  </sheetViews>
  <sheetFormatPr baseColWidth="10" defaultColWidth="8.83203125" defaultRowHeight="15" x14ac:dyDescent="0.2"/>
  <cols>
    <col min="1" max="1" width="27.6640625" style="68" bestFit="1" customWidth="1"/>
    <col min="2" max="3" width="10.83203125" style="68" customWidth="1"/>
    <col min="4" max="7" width="8.83203125" style="68"/>
    <col min="8" max="9" width="8.83203125" style="68" customWidth="1"/>
    <col min="10" max="13" width="8.83203125" style="68"/>
    <col min="14" max="14" width="4.1640625" style="68" customWidth="1"/>
    <col min="15" max="15" width="4.5" style="68" customWidth="1"/>
    <col min="16" max="16" width="8.83203125" style="68"/>
    <col min="17" max="17" width="14.5" style="68" customWidth="1"/>
    <col min="18" max="18" width="16.5" style="68" customWidth="1"/>
    <col min="19" max="19" width="13" style="68" customWidth="1"/>
    <col min="20" max="16384" width="8.83203125" style="68"/>
  </cols>
  <sheetData>
    <row r="3" spans="1:33" ht="14" customHeight="1" x14ac:dyDescent="0.2">
      <c r="C3" s="101" t="s">
        <v>118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3" ht="14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33" ht="14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33" ht="14" customHeight="1" x14ac:dyDescent="0.2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33" ht="14" customHeight="1" x14ac:dyDescent="0.2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9" spans="1:33" ht="29" x14ac:dyDescent="0.35">
      <c r="C9" s="69"/>
    </row>
    <row r="12" spans="1:33" ht="26" x14ac:dyDescent="0.3">
      <c r="A12" s="102" t="s">
        <v>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70" t="s">
        <v>119</v>
      </c>
      <c r="Q12" s="71" t="s">
        <v>120</v>
      </c>
      <c r="R12" s="71" t="s">
        <v>121</v>
      </c>
      <c r="S12" s="71" t="s">
        <v>122</v>
      </c>
      <c r="T12" s="71" t="s">
        <v>123</v>
      </c>
    </row>
    <row r="13" spans="1:33" ht="26" x14ac:dyDescent="0.3">
      <c r="A13" s="72"/>
      <c r="B13" s="103" t="str">
        <f>A14</f>
        <v>Afturelding 1</v>
      </c>
      <c r="C13" s="103"/>
      <c r="D13" s="103" t="str">
        <f>A15</f>
        <v>FH 1</v>
      </c>
      <c r="E13" s="103"/>
      <c r="F13" s="103" t="str">
        <f>A16</f>
        <v>HK 1</v>
      </c>
      <c r="G13" s="103"/>
      <c r="H13" s="104" t="str">
        <f>A17</f>
        <v>KA 1</v>
      </c>
      <c r="I13" s="105"/>
      <c r="J13" s="104">
        <f>A18</f>
        <v>0</v>
      </c>
      <c r="K13" s="105"/>
      <c r="L13" s="104"/>
      <c r="M13" s="105"/>
      <c r="N13" s="72"/>
      <c r="O13" s="72"/>
      <c r="P13" s="73"/>
      <c r="Q13" s="73"/>
      <c r="R13" s="73"/>
      <c r="S13" s="73"/>
      <c r="T13" s="73"/>
    </row>
    <row r="14" spans="1:33" ht="26" x14ac:dyDescent="0.3">
      <c r="A14" s="73" t="s">
        <v>7</v>
      </c>
      <c r="B14" s="74"/>
      <c r="C14" s="74"/>
      <c r="D14" s="73">
        <v>11</v>
      </c>
      <c r="E14" s="73">
        <v>17</v>
      </c>
      <c r="F14" s="73">
        <v>19</v>
      </c>
      <c r="G14" s="73">
        <v>13</v>
      </c>
      <c r="H14" s="73">
        <v>14</v>
      </c>
      <c r="I14" s="73">
        <v>20</v>
      </c>
      <c r="J14" s="73"/>
      <c r="K14" s="73"/>
      <c r="L14" s="73"/>
      <c r="M14" s="73"/>
      <c r="N14" s="74"/>
      <c r="O14" s="74"/>
      <c r="P14" s="73">
        <f t="shared" ref="P14:P19" si="0">SUM(V14:AG14)</f>
        <v>2</v>
      </c>
      <c r="Q14" s="73">
        <f t="shared" ref="Q14:R19" si="1">D14+F14+H14+J14+B14</f>
        <v>44</v>
      </c>
      <c r="R14" s="73">
        <f t="shared" si="1"/>
        <v>50</v>
      </c>
      <c r="S14" s="73">
        <f t="shared" ref="S14:S19" si="2">Q14-R14</f>
        <v>-6</v>
      </c>
      <c r="T14" s="73">
        <v>3</v>
      </c>
      <c r="V14" s="68">
        <f>IF(B14-C14&gt;0,2,0)</f>
        <v>0</v>
      </c>
      <c r="W14" s="68">
        <f>IF(AND(B14=0,C14=0),0,IF(B14-C14=0,1,0))</f>
        <v>0</v>
      </c>
      <c r="X14" s="68">
        <f>IF(D14-E14&gt;0,2,0)</f>
        <v>0</v>
      </c>
      <c r="Y14" s="68">
        <f>IF(AND(D14=0,E14=0),0,IF(D14-E14=0,1,0))</f>
        <v>0</v>
      </c>
      <c r="Z14" s="68">
        <f>IF(F14-G14&gt;0,2,0)</f>
        <v>2</v>
      </c>
      <c r="AA14" s="68">
        <f>IF(AND(F14=0,G14=0),0,IF(F14-G14=0,1,0))</f>
        <v>0</v>
      </c>
      <c r="AB14" s="68">
        <f>IF(H14-I14&gt;0,2,0)</f>
        <v>0</v>
      </c>
      <c r="AC14" s="68">
        <f>IF(AND(H14=0,I14=0),0,IF(H14-I14=0,1,0))</f>
        <v>0</v>
      </c>
      <c r="AD14" s="68">
        <f>IF(J14-K14&gt;0,2,0)</f>
        <v>0</v>
      </c>
      <c r="AE14" s="68">
        <f>IF(AND(J14=0,K14=0),0,IF(J14-K14=0,1,0))</f>
        <v>0</v>
      </c>
      <c r="AF14" s="68">
        <f>IF(L14-M14&gt;0,2,0)</f>
        <v>0</v>
      </c>
      <c r="AG14" s="68">
        <f>IF(AND(L14=0,M14=0),0,IF(L14-M14=0,1,0))</f>
        <v>0</v>
      </c>
    </row>
    <row r="15" spans="1:33" ht="26" x14ac:dyDescent="0.3">
      <c r="A15" s="73" t="s">
        <v>3</v>
      </c>
      <c r="B15" s="73">
        <v>17</v>
      </c>
      <c r="C15" s="73">
        <v>11</v>
      </c>
      <c r="D15" s="74"/>
      <c r="E15" s="74"/>
      <c r="F15" s="73">
        <v>19</v>
      </c>
      <c r="G15" s="73">
        <v>12</v>
      </c>
      <c r="H15" s="73">
        <v>14</v>
      </c>
      <c r="I15" s="73">
        <v>15</v>
      </c>
      <c r="J15" s="73"/>
      <c r="K15" s="73"/>
      <c r="L15" s="73"/>
      <c r="M15" s="73"/>
      <c r="N15" s="74"/>
      <c r="O15" s="74"/>
      <c r="P15" s="73">
        <f t="shared" si="0"/>
        <v>4</v>
      </c>
      <c r="Q15" s="73">
        <f t="shared" si="1"/>
        <v>50</v>
      </c>
      <c r="R15" s="73">
        <f t="shared" si="1"/>
        <v>38</v>
      </c>
      <c r="S15" s="73">
        <f t="shared" si="2"/>
        <v>12</v>
      </c>
      <c r="T15" s="73">
        <v>2</v>
      </c>
      <c r="V15" s="68">
        <f>IF(B15-C15&gt;0,2,0)</f>
        <v>2</v>
      </c>
      <c r="W15" s="68">
        <f>IF(AND(B15=0,C15=0),0,IF(B15-C15=0,1,0))</f>
        <v>0</v>
      </c>
      <c r="X15" s="68">
        <f>IF(D15-E15&gt;0,2,0)</f>
        <v>0</v>
      </c>
      <c r="Y15" s="68">
        <f>IF(AND(D15=0,E15=0),0,IF(D15-E15=0,1,0))</f>
        <v>0</v>
      </c>
      <c r="Z15" s="68">
        <f>IF(F15-G15&gt;0,2,0)</f>
        <v>2</v>
      </c>
      <c r="AA15" s="68">
        <f>IF(AND(F15=0,G15=0),0,IF(F15-G15=0,1,0))</f>
        <v>0</v>
      </c>
      <c r="AB15" s="68">
        <f>IF(H15-I15&gt;0,2,0)</f>
        <v>0</v>
      </c>
      <c r="AC15" s="68">
        <f>IF(AND(H15=0,I15=0),0,IF(H15-I15=0,1,0))</f>
        <v>0</v>
      </c>
      <c r="AD15" s="68">
        <f>IF(J15-K15&gt;0,2,0)</f>
        <v>0</v>
      </c>
      <c r="AE15" s="68">
        <f>IF(AND(J15=0,K15=0),0,IF(J15-K15=0,1,0))</f>
        <v>0</v>
      </c>
      <c r="AF15" s="68">
        <f>IF(L15-M15&gt;0,2,0)</f>
        <v>0</v>
      </c>
      <c r="AG15" s="68">
        <f>IF(AND(L15=0,M15=0),0,IF(L15-M15=0,1,0))</f>
        <v>0</v>
      </c>
    </row>
    <row r="16" spans="1:33" ht="26" x14ac:dyDescent="0.3">
      <c r="A16" s="73" t="s">
        <v>107</v>
      </c>
      <c r="B16" s="73">
        <v>13</v>
      </c>
      <c r="C16" s="73">
        <v>19</v>
      </c>
      <c r="D16" s="73">
        <v>12</v>
      </c>
      <c r="E16" s="73">
        <v>19</v>
      </c>
      <c r="F16" s="74"/>
      <c r="G16" s="74"/>
      <c r="H16" s="73">
        <v>12</v>
      </c>
      <c r="I16" s="73">
        <v>17</v>
      </c>
      <c r="J16" s="73"/>
      <c r="K16" s="73"/>
      <c r="L16" s="75"/>
      <c r="M16" s="76"/>
      <c r="N16" s="74"/>
      <c r="O16" s="74"/>
      <c r="P16" s="73">
        <f t="shared" si="0"/>
        <v>0</v>
      </c>
      <c r="Q16" s="73">
        <f t="shared" si="1"/>
        <v>37</v>
      </c>
      <c r="R16" s="73">
        <f t="shared" si="1"/>
        <v>55</v>
      </c>
      <c r="S16" s="73">
        <f t="shared" si="2"/>
        <v>-18</v>
      </c>
      <c r="T16" s="73">
        <v>4</v>
      </c>
      <c r="V16" s="68">
        <f>IF(B16-C16&gt;0,2,0)</f>
        <v>0</v>
      </c>
      <c r="W16" s="68">
        <f>IF(AND(B16=0,C16=0),0,IF(B16-C16=0,1,0))</f>
        <v>0</v>
      </c>
      <c r="X16" s="68">
        <f>IF(D16-E16&gt;0,2,0)</f>
        <v>0</v>
      </c>
      <c r="Y16" s="68">
        <f>IF(AND(D16=0,E16=0),0,IF(D16-E16=0,1,0))</f>
        <v>0</v>
      </c>
      <c r="Z16" s="68">
        <f>IF(F16-G16&gt;0,2,0)</f>
        <v>0</v>
      </c>
      <c r="AA16" s="68">
        <f>IF(AND(F16=0,G16=0),0,IF(F16-G16=0,1,0))</f>
        <v>0</v>
      </c>
      <c r="AB16" s="68">
        <f>IF(H16-I16&gt;0,2,0)</f>
        <v>0</v>
      </c>
      <c r="AC16" s="68">
        <f>IF(AND(H16=0,I16=0),0,IF(H16-I16=0,1,0))</f>
        <v>0</v>
      </c>
      <c r="AD16" s="68">
        <f>IF(J16-K16&gt;0,2,0)</f>
        <v>0</v>
      </c>
      <c r="AE16" s="68">
        <f>IF(AND(J16=0,K16=0),0,IF(J16-K16=0,1,0))</f>
        <v>0</v>
      </c>
      <c r="AF16" s="68">
        <f>IF(L16-M16&gt;0,2,0)</f>
        <v>0</v>
      </c>
      <c r="AG16" s="68">
        <f>IF(AND(L16=0,M16=0),0,IF(L16-M16=0,1,0))</f>
        <v>0</v>
      </c>
    </row>
    <row r="17" spans="1:33" ht="26" x14ac:dyDescent="0.3">
      <c r="A17" s="73" t="s">
        <v>111</v>
      </c>
      <c r="B17" s="73">
        <v>20</v>
      </c>
      <c r="C17" s="73">
        <v>14</v>
      </c>
      <c r="D17" s="73">
        <v>15</v>
      </c>
      <c r="E17" s="73">
        <v>14</v>
      </c>
      <c r="F17" s="73">
        <v>17</v>
      </c>
      <c r="G17" s="73">
        <v>12</v>
      </c>
      <c r="H17" s="74"/>
      <c r="I17" s="74"/>
      <c r="J17" s="73"/>
      <c r="K17" s="73"/>
      <c r="L17" s="73"/>
      <c r="M17" s="73"/>
      <c r="N17" s="74"/>
      <c r="O17" s="74"/>
      <c r="P17" s="73">
        <f t="shared" si="0"/>
        <v>6</v>
      </c>
      <c r="Q17" s="73">
        <f t="shared" si="1"/>
        <v>52</v>
      </c>
      <c r="R17" s="73">
        <f t="shared" si="1"/>
        <v>40</v>
      </c>
      <c r="S17" s="73">
        <f t="shared" si="2"/>
        <v>12</v>
      </c>
      <c r="T17" s="73">
        <v>1</v>
      </c>
      <c r="V17" s="68">
        <f>IF(B17-C17&gt;0,2,0)</f>
        <v>2</v>
      </c>
      <c r="W17" s="68">
        <f>IF(AND(B17=0,C17=0),0,IF(B17-C17=0,1,0))</f>
        <v>0</v>
      </c>
      <c r="X17" s="68">
        <f>IF(D17-E17&gt;0,2,0)</f>
        <v>2</v>
      </c>
      <c r="Y17" s="68">
        <f>IF(AND(D17=0,E17=0),0,IF(D17-E17=0,1,0))</f>
        <v>0</v>
      </c>
      <c r="Z17" s="68">
        <f>IF(F17-G17&gt;0,2,0)</f>
        <v>2</v>
      </c>
      <c r="AA17" s="68">
        <f>IF(AND(F17=0,G17=0),0,IF(F17-G17=0,1,0))</f>
        <v>0</v>
      </c>
      <c r="AB17" s="68">
        <f>IF(H17-I17&gt;0,2,0)</f>
        <v>0</v>
      </c>
      <c r="AC17" s="68">
        <f>IF(AND(H17=0,I17=0),0,IF(H17-I17=0,1,0))</f>
        <v>0</v>
      </c>
      <c r="AD17" s="68">
        <f>IF(J17-K17&gt;0,2,0)</f>
        <v>0</v>
      </c>
      <c r="AE17" s="68">
        <f>IF(AND(J17=0,K17=0),0,IF(J17-K17=0,1,0))</f>
        <v>0</v>
      </c>
      <c r="AF17" s="68">
        <f>IF(L17-M17&gt;0,2,0)</f>
        <v>0</v>
      </c>
      <c r="AG17" s="68">
        <f>IF(AND(L17=0,M17=0),0,IF(L17-M17=0,1,0))</f>
        <v>0</v>
      </c>
    </row>
    <row r="18" spans="1:33" ht="26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4"/>
      <c r="K18" s="74"/>
      <c r="L18" s="73"/>
      <c r="M18" s="73"/>
      <c r="N18" s="74"/>
      <c r="O18" s="74"/>
      <c r="P18" s="73">
        <f t="shared" si="0"/>
        <v>0</v>
      </c>
      <c r="Q18" s="73">
        <f t="shared" si="1"/>
        <v>0</v>
      </c>
      <c r="R18" s="73">
        <f t="shared" si="1"/>
        <v>0</v>
      </c>
      <c r="S18" s="73">
        <f t="shared" si="2"/>
        <v>0</v>
      </c>
      <c r="T18" s="73"/>
      <c r="V18" s="68">
        <f>IF(B18-C18&gt;0,2,0)</f>
        <v>0</v>
      </c>
      <c r="W18" s="68">
        <f>IF(AND(B18=0,C18=0),0,IF(B18-C18=0,1,0))</f>
        <v>0</v>
      </c>
      <c r="X18" s="68">
        <f>IF(D18-E18&gt;0,2,0)</f>
        <v>0</v>
      </c>
      <c r="Y18" s="68">
        <f>IF(AND(D18=0,E18=0),0,IF(D18-E18=0,1,0))</f>
        <v>0</v>
      </c>
      <c r="Z18" s="68">
        <f>IF(F18-G18&gt;0,2,0)</f>
        <v>0</v>
      </c>
      <c r="AA18" s="68">
        <f>IF(AND(F18=0,G18=0),0,IF(F18-G18=0,1,0))</f>
        <v>0</v>
      </c>
      <c r="AB18" s="68">
        <f>IF(H18-I18&gt;0,2,0)</f>
        <v>0</v>
      </c>
      <c r="AC18" s="68">
        <f>IF(AND(H18=0,I18=0),0,IF(H18-I18=0,1,0))</f>
        <v>0</v>
      </c>
      <c r="AD18" s="68">
        <f>IF(J18-K18&gt;0,2,0)</f>
        <v>0</v>
      </c>
      <c r="AE18" s="68">
        <f>IF(AND(J18=0,K18=0),0,IF(J18-K18=0,1,0))</f>
        <v>0</v>
      </c>
      <c r="AF18" s="68">
        <f>IF(L18-M18&gt;0,2,0)</f>
        <v>0</v>
      </c>
      <c r="AG18" s="68">
        <f>IF(AND(L18=0,M18=0),0,IF(L18-M18=0,1,0))</f>
        <v>0</v>
      </c>
    </row>
    <row r="19" spans="1:33" ht="26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3">
        <f t="shared" si="0"/>
        <v>0</v>
      </c>
      <c r="Q19" s="73">
        <f t="shared" si="1"/>
        <v>0</v>
      </c>
      <c r="R19" s="73">
        <f t="shared" si="1"/>
        <v>0</v>
      </c>
      <c r="S19" s="73">
        <f t="shared" si="2"/>
        <v>0</v>
      </c>
      <c r="T19" s="73"/>
    </row>
    <row r="20" spans="1:33" ht="26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4" spans="1:33" x14ac:dyDescent="0.2">
      <c r="F24" s="78"/>
      <c r="H24" s="79"/>
      <c r="I24" s="78"/>
      <c r="K24" s="78"/>
    </row>
    <row r="25" spans="1:33" x14ac:dyDescent="0.2">
      <c r="F25" s="78"/>
      <c r="I25" s="78"/>
      <c r="K25" s="78"/>
    </row>
    <row r="26" spans="1:33" x14ac:dyDescent="0.2">
      <c r="F26" s="78"/>
      <c r="I26" s="78"/>
      <c r="K26" s="78"/>
    </row>
    <row r="27" spans="1:33" x14ac:dyDescent="0.2">
      <c r="F27" s="78"/>
      <c r="I27" s="78"/>
      <c r="K27" s="78"/>
    </row>
    <row r="28" spans="1:33" x14ac:dyDescent="0.2">
      <c r="F28" s="78"/>
      <c r="I28" s="78"/>
      <c r="K28" s="78"/>
    </row>
    <row r="29" spans="1:33" x14ac:dyDescent="0.2">
      <c r="I29" s="78"/>
      <c r="K29" s="78"/>
    </row>
    <row r="30" spans="1:33" x14ac:dyDescent="0.2">
      <c r="I30" s="78"/>
      <c r="K30" s="78"/>
    </row>
    <row r="31" spans="1:33" x14ac:dyDescent="0.2">
      <c r="I31" s="78"/>
      <c r="K31" s="78"/>
    </row>
    <row r="32" spans="1:33" x14ac:dyDescent="0.2">
      <c r="I32" s="78"/>
      <c r="K32" s="78"/>
    </row>
    <row r="33" spans="9:11" x14ac:dyDescent="0.2">
      <c r="I33" s="78"/>
      <c r="K33" s="78"/>
    </row>
  </sheetData>
  <mergeCells count="8">
    <mergeCell ref="C3:O7"/>
    <mergeCell ref="A12:O12"/>
    <mergeCell ref="B13:C13"/>
    <mergeCell ref="D13:E13"/>
    <mergeCell ref="F13:G13"/>
    <mergeCell ref="H13:I13"/>
    <mergeCell ref="J13:K13"/>
    <mergeCell ref="L13:M13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0F3F-34A0-E048-921B-F3A11A99FF15}">
  <sheetPr>
    <tabColor theme="7" tint="0.39997558519241921"/>
  </sheetPr>
  <dimension ref="A3:AG33"/>
  <sheetViews>
    <sheetView workbookViewId="0">
      <selection activeCell="A21" sqref="A21"/>
    </sheetView>
  </sheetViews>
  <sheetFormatPr baseColWidth="10" defaultColWidth="8.83203125" defaultRowHeight="15" x14ac:dyDescent="0.2"/>
  <cols>
    <col min="1" max="1" width="25.5" style="68" bestFit="1" customWidth="1"/>
    <col min="2" max="2" width="11" style="68" customWidth="1"/>
    <col min="3" max="3" width="10.1640625" style="68" customWidth="1"/>
    <col min="4" max="5" width="8.83203125" style="68"/>
    <col min="6" max="7" width="12.83203125" style="68" customWidth="1"/>
    <col min="8" max="13" width="8.83203125" style="68"/>
    <col min="14" max="14" width="4.1640625" style="68" customWidth="1"/>
    <col min="15" max="15" width="4.5" style="68" customWidth="1"/>
    <col min="16" max="16" width="8.83203125" style="68"/>
    <col min="17" max="17" width="14.5" style="68" customWidth="1"/>
    <col min="18" max="18" width="16.5" style="68" customWidth="1"/>
    <col min="19" max="19" width="13" style="68" customWidth="1"/>
    <col min="20" max="16384" width="8.83203125" style="68"/>
  </cols>
  <sheetData>
    <row r="3" spans="1:33" ht="14" customHeight="1" x14ac:dyDescent="0.2">
      <c r="C3" s="101" t="s">
        <v>118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3" ht="14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33" ht="14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33" ht="14" customHeight="1" x14ac:dyDescent="0.2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33" ht="14" customHeight="1" x14ac:dyDescent="0.2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9" spans="1:33" ht="29" x14ac:dyDescent="0.35">
      <c r="C9" s="69"/>
    </row>
    <row r="12" spans="1:33" ht="26" x14ac:dyDescent="0.3">
      <c r="A12" s="106" t="s">
        <v>82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71" t="s">
        <v>119</v>
      </c>
      <c r="Q12" s="71" t="s">
        <v>120</v>
      </c>
      <c r="R12" s="71" t="s">
        <v>121</v>
      </c>
      <c r="S12" s="71" t="s">
        <v>122</v>
      </c>
      <c r="T12" s="71" t="s">
        <v>123</v>
      </c>
    </row>
    <row r="13" spans="1:33" ht="26" x14ac:dyDescent="0.3">
      <c r="A13" s="74"/>
      <c r="B13" s="109" t="str">
        <f>A14</f>
        <v>Fram 1</v>
      </c>
      <c r="C13" s="109"/>
      <c r="D13" s="109" t="str">
        <f>A15</f>
        <v>ÍR 1</v>
      </c>
      <c r="E13" s="109"/>
      <c r="F13" s="109" t="str">
        <f>A16</f>
        <v>Selfoss 1</v>
      </c>
      <c r="G13" s="109"/>
      <c r="H13" s="110" t="str">
        <f>A17</f>
        <v>Valur 1</v>
      </c>
      <c r="I13" s="111"/>
      <c r="J13" s="110">
        <f>A18</f>
        <v>0</v>
      </c>
      <c r="K13" s="111"/>
      <c r="L13" s="110"/>
      <c r="M13" s="111"/>
      <c r="N13" s="74"/>
      <c r="O13" s="74"/>
      <c r="P13" s="73"/>
      <c r="Q13" s="73"/>
      <c r="R13" s="73"/>
      <c r="S13" s="73"/>
      <c r="T13" s="73"/>
    </row>
    <row r="14" spans="1:33" ht="26" x14ac:dyDescent="0.3">
      <c r="A14" s="73" t="s">
        <v>50</v>
      </c>
      <c r="B14" s="74"/>
      <c r="C14" s="74"/>
      <c r="D14" s="73">
        <v>12</v>
      </c>
      <c r="E14" s="73">
        <v>19</v>
      </c>
      <c r="F14" s="73">
        <v>8</v>
      </c>
      <c r="G14" s="73">
        <v>14</v>
      </c>
      <c r="H14" s="73">
        <v>14</v>
      </c>
      <c r="I14" s="73">
        <v>17</v>
      </c>
      <c r="J14" s="73"/>
      <c r="K14" s="73"/>
      <c r="L14" s="73"/>
      <c r="M14" s="73"/>
      <c r="N14" s="74"/>
      <c r="O14" s="74"/>
      <c r="P14" s="73">
        <f t="shared" ref="P14:P19" si="0">SUM(V14:AG14)</f>
        <v>0</v>
      </c>
      <c r="Q14" s="73">
        <f t="shared" ref="Q14:R19" si="1">D14+F14+H14+J14+B14</f>
        <v>34</v>
      </c>
      <c r="R14" s="73">
        <f t="shared" si="1"/>
        <v>50</v>
      </c>
      <c r="S14" s="73">
        <f t="shared" ref="S14:S19" si="2">Q14-R14</f>
        <v>-16</v>
      </c>
      <c r="T14" s="73">
        <v>4</v>
      </c>
      <c r="V14" s="68">
        <f>IF(B14-C14&gt;0,2,0)</f>
        <v>0</v>
      </c>
      <c r="W14" s="68">
        <f>IF(AND(B14=0,C14=0),0,IF(B14-C14=0,1,0))</f>
        <v>0</v>
      </c>
      <c r="X14" s="68">
        <f>IF(D14-E14&gt;0,2,0)</f>
        <v>0</v>
      </c>
      <c r="Y14" s="68">
        <f>IF(AND(D14=0,E14=0),0,IF(D14-E14=0,1,0))</f>
        <v>0</v>
      </c>
      <c r="Z14" s="68">
        <f>IF(F14-G14&gt;0,2,0)</f>
        <v>0</v>
      </c>
      <c r="AA14" s="68">
        <f>IF(AND(F14=0,G14=0),0,IF(F14-G14=0,1,0))</f>
        <v>0</v>
      </c>
      <c r="AB14" s="68">
        <f>IF(H14-I14&gt;0,2,0)</f>
        <v>0</v>
      </c>
      <c r="AC14" s="68">
        <f>IF(AND(H14=0,I14=0),0,IF(H14-I14=0,1,0))</f>
        <v>0</v>
      </c>
      <c r="AD14" s="68">
        <f>IF(J14-K14&gt;0,2,0)</f>
        <v>0</v>
      </c>
      <c r="AE14" s="68">
        <f>IF(AND(J14=0,K14=0),0,IF(J14-K14=0,1,0))</f>
        <v>0</v>
      </c>
      <c r="AF14" s="68">
        <f>IF(L14-M14&gt;0,2,0)</f>
        <v>0</v>
      </c>
      <c r="AG14" s="68">
        <f>IF(AND(L14=0,M14=0),0,IF(L14-M14=0,1,0))</f>
        <v>0</v>
      </c>
    </row>
    <row r="15" spans="1:33" ht="26" x14ac:dyDescent="0.3">
      <c r="A15" s="73" t="s">
        <v>104</v>
      </c>
      <c r="B15" s="73">
        <v>19</v>
      </c>
      <c r="C15" s="73">
        <v>12</v>
      </c>
      <c r="D15" s="74"/>
      <c r="E15" s="74"/>
      <c r="F15" s="73">
        <v>13</v>
      </c>
      <c r="G15" s="73">
        <v>14</v>
      </c>
      <c r="H15" s="73">
        <v>14</v>
      </c>
      <c r="I15" s="73">
        <v>15</v>
      </c>
      <c r="J15" s="73"/>
      <c r="K15" s="73"/>
      <c r="L15" s="73"/>
      <c r="M15" s="73"/>
      <c r="N15" s="74"/>
      <c r="O15" s="74"/>
      <c r="P15" s="73">
        <f t="shared" si="0"/>
        <v>2</v>
      </c>
      <c r="Q15" s="73">
        <f t="shared" si="1"/>
        <v>46</v>
      </c>
      <c r="R15" s="73">
        <f t="shared" si="1"/>
        <v>41</v>
      </c>
      <c r="S15" s="73">
        <f t="shared" si="2"/>
        <v>5</v>
      </c>
      <c r="T15" s="73">
        <v>3</v>
      </c>
      <c r="V15" s="68">
        <f>IF(B15-C15&gt;0,2,0)</f>
        <v>2</v>
      </c>
      <c r="W15" s="68">
        <f>IF(AND(B15=0,C15=0),0,IF(B15-C15=0,1,0))</f>
        <v>0</v>
      </c>
      <c r="X15" s="68">
        <f>IF(D15-E15&gt;0,2,0)</f>
        <v>0</v>
      </c>
      <c r="Y15" s="68">
        <f>IF(AND(D15=0,E15=0),0,IF(D15-E15=0,1,0))</f>
        <v>0</v>
      </c>
      <c r="Z15" s="68">
        <f>IF(F15-G15&gt;0,2,0)</f>
        <v>0</v>
      </c>
      <c r="AA15" s="68">
        <f>IF(AND(F15=0,G15=0),0,IF(F15-G15=0,1,0))</f>
        <v>0</v>
      </c>
      <c r="AB15" s="68">
        <f>IF(H15-I15&gt;0,2,0)</f>
        <v>0</v>
      </c>
      <c r="AC15" s="68">
        <f>IF(AND(H15=0,I15=0),0,IF(H15-I15=0,1,0))</f>
        <v>0</v>
      </c>
      <c r="AD15" s="68">
        <f>IF(J15-K15&gt;0,2,0)</f>
        <v>0</v>
      </c>
      <c r="AE15" s="68">
        <f>IF(AND(J15=0,K15=0),0,IF(J15-K15=0,1,0))</f>
        <v>0</v>
      </c>
      <c r="AF15" s="68">
        <f>IF(L15-M15&gt;0,2,0)</f>
        <v>0</v>
      </c>
      <c r="AG15" s="68">
        <f>IF(AND(L15=0,M15=0),0,IF(L15-M15=0,1,0))</f>
        <v>0</v>
      </c>
    </row>
    <row r="16" spans="1:33" ht="26" x14ac:dyDescent="0.3">
      <c r="A16" s="73" t="s">
        <v>6</v>
      </c>
      <c r="B16" s="73">
        <v>14</v>
      </c>
      <c r="C16" s="73">
        <v>8</v>
      </c>
      <c r="D16" s="73">
        <v>14</v>
      </c>
      <c r="E16" s="73">
        <v>13</v>
      </c>
      <c r="F16" s="74"/>
      <c r="G16" s="74"/>
      <c r="H16" s="73">
        <v>12</v>
      </c>
      <c r="I16" s="73">
        <v>9</v>
      </c>
      <c r="J16" s="73"/>
      <c r="K16" s="73"/>
      <c r="L16" s="75"/>
      <c r="M16" s="76"/>
      <c r="N16" s="74"/>
      <c r="O16" s="74"/>
      <c r="P16" s="73">
        <f t="shared" si="0"/>
        <v>6</v>
      </c>
      <c r="Q16" s="73">
        <f t="shared" si="1"/>
        <v>40</v>
      </c>
      <c r="R16" s="73">
        <f t="shared" si="1"/>
        <v>30</v>
      </c>
      <c r="S16" s="73">
        <f t="shared" si="2"/>
        <v>10</v>
      </c>
      <c r="T16" s="73">
        <v>1</v>
      </c>
      <c r="V16" s="68">
        <f>IF(B16-C16&gt;0,2,0)</f>
        <v>2</v>
      </c>
      <c r="W16" s="68">
        <f>IF(AND(B16=0,C16=0),0,IF(B16-C16=0,1,0))</f>
        <v>0</v>
      </c>
      <c r="X16" s="68">
        <f>IF(D16-E16&gt;0,2,0)</f>
        <v>2</v>
      </c>
      <c r="Y16" s="68">
        <f>IF(AND(D16=0,E16=0),0,IF(D16-E16=0,1,0))</f>
        <v>0</v>
      </c>
      <c r="Z16" s="68">
        <f>IF(F16-G16&gt;0,2,0)</f>
        <v>0</v>
      </c>
      <c r="AA16" s="68">
        <f>IF(AND(F16=0,G16=0),0,IF(F16-G16=0,1,0))</f>
        <v>0</v>
      </c>
      <c r="AB16" s="68">
        <f>IF(H16-I16&gt;0,2,0)</f>
        <v>2</v>
      </c>
      <c r="AC16" s="68">
        <f>IF(AND(H16=0,I16=0),0,IF(H16-I16=0,1,0))</f>
        <v>0</v>
      </c>
      <c r="AD16" s="68">
        <f>IF(J16-K16&gt;0,2,0)</f>
        <v>0</v>
      </c>
      <c r="AE16" s="68">
        <f>IF(AND(J16=0,K16=0),0,IF(J16-K16=0,1,0))</f>
        <v>0</v>
      </c>
      <c r="AF16" s="68">
        <f>IF(L16-M16&gt;0,2,0)</f>
        <v>0</v>
      </c>
      <c r="AG16" s="68">
        <f>IF(AND(L16=0,M16=0),0,IF(L16-M16=0,1,0))</f>
        <v>0</v>
      </c>
    </row>
    <row r="17" spans="1:33" ht="26" x14ac:dyDescent="0.3">
      <c r="A17" s="73" t="s">
        <v>8</v>
      </c>
      <c r="B17" s="73">
        <v>17</v>
      </c>
      <c r="C17" s="73">
        <v>14</v>
      </c>
      <c r="D17" s="73">
        <v>15</v>
      </c>
      <c r="E17" s="73">
        <v>14</v>
      </c>
      <c r="F17" s="73">
        <v>9</v>
      </c>
      <c r="G17" s="73">
        <v>12</v>
      </c>
      <c r="H17" s="74"/>
      <c r="I17" s="74"/>
      <c r="J17" s="73"/>
      <c r="K17" s="73"/>
      <c r="L17" s="73"/>
      <c r="M17" s="73"/>
      <c r="N17" s="74"/>
      <c r="O17" s="74"/>
      <c r="P17" s="73">
        <f t="shared" si="0"/>
        <v>4</v>
      </c>
      <c r="Q17" s="73">
        <f t="shared" si="1"/>
        <v>41</v>
      </c>
      <c r="R17" s="73">
        <f t="shared" si="1"/>
        <v>40</v>
      </c>
      <c r="S17" s="73">
        <f t="shared" si="2"/>
        <v>1</v>
      </c>
      <c r="T17" s="73">
        <v>2</v>
      </c>
      <c r="V17" s="68">
        <f>IF(B17-C17&gt;0,2,0)</f>
        <v>2</v>
      </c>
      <c r="W17" s="68">
        <f>IF(AND(B17=0,C17=0),0,IF(B17-C17=0,1,0))</f>
        <v>0</v>
      </c>
      <c r="X17" s="68">
        <f>IF(D17-E17&gt;0,2,0)</f>
        <v>2</v>
      </c>
      <c r="Y17" s="68">
        <f>IF(AND(D17=0,E17=0),0,IF(D17-E17=0,1,0))</f>
        <v>0</v>
      </c>
      <c r="Z17" s="68">
        <f>IF(F17-G17&gt;0,2,0)</f>
        <v>0</v>
      </c>
      <c r="AA17" s="68">
        <f>IF(AND(F17=0,G17=0),0,IF(F17-G17=0,1,0))</f>
        <v>0</v>
      </c>
      <c r="AB17" s="68">
        <f>IF(H17-I17&gt;0,2,0)</f>
        <v>0</v>
      </c>
      <c r="AC17" s="68">
        <f>IF(AND(H17=0,I17=0),0,IF(H17-I17=0,1,0))</f>
        <v>0</v>
      </c>
      <c r="AD17" s="68">
        <f>IF(J17-K17&gt;0,2,0)</f>
        <v>0</v>
      </c>
      <c r="AE17" s="68">
        <f>IF(AND(J17=0,K17=0),0,IF(J17-K17=0,1,0))</f>
        <v>0</v>
      </c>
      <c r="AF17" s="68">
        <f>IF(L17-M17&gt;0,2,0)</f>
        <v>0</v>
      </c>
      <c r="AG17" s="68">
        <f>IF(AND(L17=0,M17=0),0,IF(L17-M17=0,1,0))</f>
        <v>0</v>
      </c>
    </row>
    <row r="18" spans="1:33" ht="26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4"/>
      <c r="K18" s="74"/>
      <c r="L18" s="73"/>
      <c r="M18" s="73"/>
      <c r="N18" s="74"/>
      <c r="O18" s="74"/>
      <c r="P18" s="73">
        <f t="shared" si="0"/>
        <v>0</v>
      </c>
      <c r="Q18" s="73">
        <f t="shared" si="1"/>
        <v>0</v>
      </c>
      <c r="R18" s="73">
        <f t="shared" si="1"/>
        <v>0</v>
      </c>
      <c r="S18" s="73">
        <f t="shared" si="2"/>
        <v>0</v>
      </c>
      <c r="T18" s="73"/>
      <c r="V18" s="68">
        <f>IF(B18-C18&gt;0,2,0)</f>
        <v>0</v>
      </c>
      <c r="W18" s="68">
        <f>IF(AND(B18=0,C18=0),0,IF(B18-C18=0,1,0))</f>
        <v>0</v>
      </c>
      <c r="X18" s="68">
        <f>IF(D18-E18&gt;0,2,0)</f>
        <v>0</v>
      </c>
      <c r="Y18" s="68">
        <f>IF(AND(D18=0,E18=0),0,IF(D18-E18=0,1,0))</f>
        <v>0</v>
      </c>
      <c r="Z18" s="68">
        <f>IF(F18-G18&gt;0,2,0)</f>
        <v>0</v>
      </c>
      <c r="AA18" s="68">
        <f>IF(AND(F18=0,G18=0),0,IF(F18-G18=0,1,0))</f>
        <v>0</v>
      </c>
      <c r="AB18" s="68">
        <f>IF(H18-I18&gt;0,2,0)</f>
        <v>0</v>
      </c>
      <c r="AC18" s="68">
        <f>IF(AND(H18=0,I18=0),0,IF(H18-I18=0,1,0))</f>
        <v>0</v>
      </c>
      <c r="AD18" s="68">
        <f>IF(J18-K18&gt;0,2,0)</f>
        <v>0</v>
      </c>
      <c r="AE18" s="68">
        <f>IF(AND(J18=0,K18=0),0,IF(J18-K18=0,1,0))</f>
        <v>0</v>
      </c>
      <c r="AF18" s="68">
        <f>IF(L18-M18&gt;0,2,0)</f>
        <v>0</v>
      </c>
      <c r="AG18" s="68">
        <f>IF(AND(L18=0,M18=0),0,IF(L18-M18=0,1,0))</f>
        <v>0</v>
      </c>
    </row>
    <row r="19" spans="1:33" ht="26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3">
        <f t="shared" si="0"/>
        <v>0</v>
      </c>
      <c r="Q19" s="73">
        <f t="shared" si="1"/>
        <v>0</v>
      </c>
      <c r="R19" s="73">
        <f t="shared" si="1"/>
        <v>0</v>
      </c>
      <c r="S19" s="73">
        <f t="shared" si="2"/>
        <v>0</v>
      </c>
      <c r="T19" s="73"/>
    </row>
    <row r="20" spans="1:33" ht="26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4" spans="1:33" x14ac:dyDescent="0.2">
      <c r="F24" s="78"/>
      <c r="H24" s="79"/>
      <c r="I24" s="78"/>
      <c r="K24" s="78"/>
    </row>
    <row r="25" spans="1:33" x14ac:dyDescent="0.2">
      <c r="F25" s="78"/>
      <c r="I25" s="78"/>
      <c r="K25" s="78"/>
    </row>
    <row r="26" spans="1:33" x14ac:dyDescent="0.2">
      <c r="F26" s="78"/>
      <c r="I26" s="78"/>
      <c r="K26" s="78"/>
    </row>
    <row r="27" spans="1:33" x14ac:dyDescent="0.2">
      <c r="F27" s="78"/>
      <c r="I27" s="78"/>
      <c r="K27" s="78"/>
    </row>
    <row r="28" spans="1:33" x14ac:dyDescent="0.2">
      <c r="F28" s="78"/>
      <c r="I28" s="78"/>
      <c r="K28" s="78"/>
    </row>
    <row r="29" spans="1:33" x14ac:dyDescent="0.2">
      <c r="I29" s="78"/>
      <c r="K29" s="78"/>
    </row>
    <row r="30" spans="1:33" x14ac:dyDescent="0.2">
      <c r="I30" s="78"/>
      <c r="K30" s="78"/>
    </row>
    <row r="31" spans="1:33" x14ac:dyDescent="0.2">
      <c r="I31" s="78"/>
      <c r="K31" s="78"/>
    </row>
    <row r="32" spans="1:33" x14ac:dyDescent="0.2">
      <c r="I32" s="78"/>
      <c r="K32" s="78"/>
    </row>
    <row r="33" spans="9:11" x14ac:dyDescent="0.2">
      <c r="I33" s="78"/>
      <c r="K33" s="78"/>
    </row>
  </sheetData>
  <mergeCells count="8">
    <mergeCell ref="C3:O7"/>
    <mergeCell ref="A12:O12"/>
    <mergeCell ref="B13:C13"/>
    <mergeCell ref="D13:E13"/>
    <mergeCell ref="F13:G13"/>
    <mergeCell ref="H13:I13"/>
    <mergeCell ref="J13:K13"/>
    <mergeCell ref="L13:M13"/>
  </mergeCells>
  <pageMargins left="0.75" right="0.75" top="1" bottom="1" header="0.5" footer="0.5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CF28-316E-2142-8978-B6EE07ED6C18}">
  <sheetPr>
    <tabColor theme="2" tint="-0.249977111117893"/>
  </sheetPr>
  <dimension ref="A3:AG33"/>
  <sheetViews>
    <sheetView workbookViewId="0">
      <selection activeCell="C27" sqref="C27"/>
    </sheetView>
  </sheetViews>
  <sheetFormatPr baseColWidth="10" defaultColWidth="8.83203125" defaultRowHeight="15" x14ac:dyDescent="0.2"/>
  <cols>
    <col min="1" max="1" width="19.1640625" style="68" bestFit="1" customWidth="1"/>
    <col min="2" max="2" width="9.83203125" style="68" customWidth="1"/>
    <col min="3" max="3" width="9.5" style="68" customWidth="1"/>
    <col min="4" max="5" width="8.83203125" style="68"/>
    <col min="6" max="7" width="9.83203125" style="68" customWidth="1"/>
    <col min="8" max="13" width="8.83203125" style="68"/>
    <col min="14" max="14" width="4.1640625" style="68" customWidth="1"/>
    <col min="15" max="15" width="4.5" style="68" customWidth="1"/>
    <col min="16" max="16" width="8.83203125" style="68"/>
    <col min="17" max="17" width="14.5" style="68" customWidth="1"/>
    <col min="18" max="18" width="16.5" style="68" customWidth="1"/>
    <col min="19" max="19" width="13" style="68" customWidth="1"/>
    <col min="20" max="16384" width="8.83203125" style="68"/>
  </cols>
  <sheetData>
    <row r="3" spans="1:33" ht="14" customHeight="1" x14ac:dyDescent="0.2">
      <c r="C3" s="101" t="s">
        <v>118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3" ht="14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33" ht="14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33" ht="14" customHeight="1" x14ac:dyDescent="0.2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33" ht="14" customHeight="1" x14ac:dyDescent="0.2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9" spans="1:33" ht="29" x14ac:dyDescent="0.35">
      <c r="C9" s="69"/>
    </row>
    <row r="12" spans="1:33" ht="26" x14ac:dyDescent="0.3">
      <c r="A12" s="112" t="s">
        <v>124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71" t="s">
        <v>119</v>
      </c>
      <c r="Q12" s="71" t="s">
        <v>120</v>
      </c>
      <c r="R12" s="71" t="s">
        <v>121</v>
      </c>
      <c r="S12" s="71" t="s">
        <v>122</v>
      </c>
      <c r="T12" s="71" t="s">
        <v>123</v>
      </c>
    </row>
    <row r="13" spans="1:33" ht="26" x14ac:dyDescent="0.3">
      <c r="A13" s="74"/>
      <c r="B13" s="109" t="str">
        <f>A14</f>
        <v>Afturelding 2</v>
      </c>
      <c r="C13" s="109"/>
      <c r="D13" s="109" t="str">
        <f>A15</f>
        <v>Hörður 1</v>
      </c>
      <c r="E13" s="109"/>
      <c r="F13" s="109" t="str">
        <f>A16</f>
        <v>Víkingur 1</v>
      </c>
      <c r="G13" s="109"/>
      <c r="H13" s="110" t="str">
        <f>A17</f>
        <v>Þór Ak. 1</v>
      </c>
      <c r="I13" s="111"/>
      <c r="J13" s="110">
        <f>A18</f>
        <v>0</v>
      </c>
      <c r="K13" s="111"/>
      <c r="L13" s="110"/>
      <c r="M13" s="111"/>
      <c r="N13" s="74"/>
      <c r="O13" s="74"/>
      <c r="P13" s="73"/>
      <c r="Q13" s="73"/>
      <c r="R13" s="73"/>
      <c r="S13" s="73"/>
      <c r="T13" s="73"/>
    </row>
    <row r="14" spans="1:33" ht="26" x14ac:dyDescent="0.3">
      <c r="A14" s="73" t="s">
        <v>86</v>
      </c>
      <c r="B14" s="80"/>
      <c r="C14" s="80"/>
      <c r="D14" s="81">
        <v>12</v>
      </c>
      <c r="E14" s="81">
        <v>19</v>
      </c>
      <c r="F14" s="81">
        <v>10</v>
      </c>
      <c r="G14" s="81">
        <v>17</v>
      </c>
      <c r="H14" s="81">
        <v>9</v>
      </c>
      <c r="I14" s="81">
        <v>16</v>
      </c>
      <c r="J14" s="81"/>
      <c r="K14" s="81"/>
      <c r="L14" s="73"/>
      <c r="M14" s="73"/>
      <c r="N14" s="74"/>
      <c r="O14" s="74"/>
      <c r="P14" s="73">
        <f t="shared" ref="P14:P19" si="0">SUM(V14:AG14)</f>
        <v>0</v>
      </c>
      <c r="Q14" s="73">
        <f t="shared" ref="Q14:R19" si="1">D14+F14+H14+J14+B14</f>
        <v>31</v>
      </c>
      <c r="R14" s="73">
        <f t="shared" si="1"/>
        <v>52</v>
      </c>
      <c r="S14" s="73">
        <f t="shared" ref="S14:S19" si="2">Q14-R14</f>
        <v>-21</v>
      </c>
      <c r="T14" s="73">
        <v>4</v>
      </c>
      <c r="V14" s="68">
        <f>IF(B14-C14&gt;0,2,0)</f>
        <v>0</v>
      </c>
      <c r="W14" s="68">
        <f>IF(AND(B14=0,C14=0),0,IF(B14-C14=0,1,0))</f>
        <v>0</v>
      </c>
      <c r="X14" s="68">
        <f>IF(D14-E14&gt;0,2,0)</f>
        <v>0</v>
      </c>
      <c r="Y14" s="68">
        <f>IF(AND(D14=0,E14=0),0,IF(D14-E14=0,1,0))</f>
        <v>0</v>
      </c>
      <c r="Z14" s="68">
        <f>IF(F14-G14&gt;0,2,0)</f>
        <v>0</v>
      </c>
      <c r="AA14" s="68">
        <f>IF(AND(F14=0,G14=0),0,IF(F14-G14=0,1,0))</f>
        <v>0</v>
      </c>
      <c r="AB14" s="68">
        <f>IF(H14-I14&gt;0,2,0)</f>
        <v>0</v>
      </c>
      <c r="AC14" s="68">
        <f>IF(AND(H14=0,I14=0),0,IF(H14-I14=0,1,0))</f>
        <v>0</v>
      </c>
      <c r="AD14" s="68">
        <f>IF(J14-K14&gt;0,2,0)</f>
        <v>0</v>
      </c>
      <c r="AE14" s="68">
        <f>IF(AND(J14=0,K14=0),0,IF(J14-K14=0,1,0))</f>
        <v>0</v>
      </c>
      <c r="AF14" s="68">
        <f>IF(L14-M14&gt;0,2,0)</f>
        <v>0</v>
      </c>
      <c r="AG14" s="68">
        <f>IF(AND(L14=0,M14=0),0,IF(L14-M14=0,1,0))</f>
        <v>0</v>
      </c>
    </row>
    <row r="15" spans="1:33" ht="26" x14ac:dyDescent="0.3">
      <c r="A15" s="73" t="s">
        <v>105</v>
      </c>
      <c r="B15" s="81">
        <v>19</v>
      </c>
      <c r="C15" s="81">
        <v>12</v>
      </c>
      <c r="D15" s="80"/>
      <c r="E15" s="80"/>
      <c r="F15" s="81">
        <v>20</v>
      </c>
      <c r="G15" s="81">
        <v>13</v>
      </c>
      <c r="H15" s="81">
        <v>19</v>
      </c>
      <c r="I15" s="81">
        <v>12</v>
      </c>
      <c r="J15" s="81"/>
      <c r="K15" s="81"/>
      <c r="L15" s="73"/>
      <c r="M15" s="73"/>
      <c r="N15" s="74"/>
      <c r="O15" s="74"/>
      <c r="P15" s="73">
        <f t="shared" si="0"/>
        <v>6</v>
      </c>
      <c r="Q15" s="73">
        <f t="shared" si="1"/>
        <v>58</v>
      </c>
      <c r="R15" s="73">
        <f t="shared" si="1"/>
        <v>37</v>
      </c>
      <c r="S15" s="73">
        <f t="shared" si="2"/>
        <v>21</v>
      </c>
      <c r="T15" s="73">
        <v>1</v>
      </c>
      <c r="V15" s="68">
        <f>IF(B15-C15&gt;0,2,0)</f>
        <v>2</v>
      </c>
      <c r="W15" s="68">
        <f>IF(AND(B15=0,C15=0),0,IF(B15-C15=0,1,0))</f>
        <v>0</v>
      </c>
      <c r="X15" s="68">
        <f>IF(D15-E15&gt;0,2,0)</f>
        <v>0</v>
      </c>
      <c r="Y15" s="68">
        <f>IF(AND(D15=0,E15=0),0,IF(D15-E15=0,1,0))</f>
        <v>0</v>
      </c>
      <c r="Z15" s="68">
        <f>IF(F15-G15&gt;0,2,0)</f>
        <v>2</v>
      </c>
      <c r="AA15" s="68">
        <f>IF(AND(F15=0,G15=0),0,IF(F15-G15=0,1,0))</f>
        <v>0</v>
      </c>
      <c r="AB15" s="68">
        <f>IF(H15-I15&gt;0,2,0)</f>
        <v>2</v>
      </c>
      <c r="AC15" s="68">
        <f>IF(AND(H15=0,I15=0),0,IF(H15-I15=0,1,0))</f>
        <v>0</v>
      </c>
      <c r="AD15" s="68">
        <f>IF(J15-K15&gt;0,2,0)</f>
        <v>0</v>
      </c>
      <c r="AE15" s="68">
        <f>IF(AND(J15=0,K15=0),0,IF(J15-K15=0,1,0))</f>
        <v>0</v>
      </c>
      <c r="AF15" s="68">
        <f>IF(L15-M15&gt;0,2,0)</f>
        <v>0</v>
      </c>
      <c r="AG15" s="68">
        <f>IF(AND(L15=0,M15=0),0,IF(L15-M15=0,1,0))</f>
        <v>0</v>
      </c>
    </row>
    <row r="16" spans="1:33" ht="26" x14ac:dyDescent="0.3">
      <c r="A16" s="73" t="s">
        <v>5</v>
      </c>
      <c r="B16" s="81">
        <v>17</v>
      </c>
      <c r="C16" s="81">
        <v>19</v>
      </c>
      <c r="D16" s="81">
        <v>13</v>
      </c>
      <c r="E16" s="81">
        <v>20</v>
      </c>
      <c r="F16" s="80"/>
      <c r="G16" s="80"/>
      <c r="H16" s="81">
        <v>14</v>
      </c>
      <c r="I16" s="81">
        <v>12</v>
      </c>
      <c r="J16" s="81"/>
      <c r="K16" s="81"/>
      <c r="L16" s="75"/>
      <c r="M16" s="76"/>
      <c r="N16" s="74"/>
      <c r="O16" s="74"/>
      <c r="P16" s="73">
        <f t="shared" si="0"/>
        <v>2</v>
      </c>
      <c r="Q16" s="73">
        <f t="shared" si="1"/>
        <v>44</v>
      </c>
      <c r="R16" s="73">
        <f t="shared" si="1"/>
        <v>51</v>
      </c>
      <c r="S16" s="73">
        <f t="shared" si="2"/>
        <v>-7</v>
      </c>
      <c r="T16" s="73">
        <v>2</v>
      </c>
      <c r="V16" s="68">
        <f>IF(B16-C16&gt;0,2,0)</f>
        <v>0</v>
      </c>
      <c r="W16" s="68">
        <f>IF(AND(B16=0,C16=0),0,IF(B16-C16=0,1,0))</f>
        <v>0</v>
      </c>
      <c r="X16" s="68">
        <f>IF(D16-E16&gt;0,2,0)</f>
        <v>0</v>
      </c>
      <c r="Y16" s="68">
        <f>IF(AND(D16=0,E16=0),0,IF(D16-E16=0,1,0))</f>
        <v>0</v>
      </c>
      <c r="Z16" s="68">
        <f>IF(F16-G16&gt;0,2,0)</f>
        <v>0</v>
      </c>
      <c r="AA16" s="68">
        <f>IF(AND(F16=0,G16=0),0,IF(F16-G16=0,1,0))</f>
        <v>0</v>
      </c>
      <c r="AB16" s="68">
        <f>IF(H16-I16&gt;0,2,0)</f>
        <v>2</v>
      </c>
      <c r="AC16" s="68">
        <f>IF(AND(H16=0,I16=0),0,IF(H16-I16=0,1,0))</f>
        <v>0</v>
      </c>
      <c r="AD16" s="68">
        <f>IF(J16-K16&gt;0,2,0)</f>
        <v>0</v>
      </c>
      <c r="AE16" s="68">
        <f>IF(AND(J16=0,K16=0),0,IF(J16-K16=0,1,0))</f>
        <v>0</v>
      </c>
      <c r="AF16" s="68">
        <f>IF(L16-M16&gt;0,2,0)</f>
        <v>0</v>
      </c>
      <c r="AG16" s="68">
        <f>IF(AND(L16=0,M16=0),0,IF(L16-M16=0,1,0))</f>
        <v>0</v>
      </c>
    </row>
    <row r="17" spans="1:33" ht="26" x14ac:dyDescent="0.3">
      <c r="A17" s="73" t="s">
        <v>109</v>
      </c>
      <c r="B17" s="81">
        <v>16</v>
      </c>
      <c r="C17" s="81">
        <v>9</v>
      </c>
      <c r="D17" s="81">
        <v>12</v>
      </c>
      <c r="E17" s="81">
        <v>19</v>
      </c>
      <c r="F17" s="81">
        <v>12</v>
      </c>
      <c r="G17" s="81">
        <v>14</v>
      </c>
      <c r="H17" s="80"/>
      <c r="I17" s="80"/>
      <c r="J17" s="81"/>
      <c r="K17" s="81"/>
      <c r="L17" s="73"/>
      <c r="M17" s="73"/>
      <c r="N17" s="74"/>
      <c r="O17" s="74"/>
      <c r="P17" s="73">
        <f t="shared" si="0"/>
        <v>2</v>
      </c>
      <c r="Q17" s="73">
        <f t="shared" si="1"/>
        <v>40</v>
      </c>
      <c r="R17" s="73">
        <f t="shared" si="1"/>
        <v>42</v>
      </c>
      <c r="S17" s="73">
        <f t="shared" si="2"/>
        <v>-2</v>
      </c>
      <c r="T17" s="73">
        <v>3</v>
      </c>
      <c r="V17" s="68">
        <f>IF(B17-C17&gt;0,2,0)</f>
        <v>2</v>
      </c>
      <c r="W17" s="68">
        <f>IF(AND(B17=0,C17=0),0,IF(B17-C17=0,1,0))</f>
        <v>0</v>
      </c>
      <c r="X17" s="68">
        <f>IF(D17-E17&gt;0,2,0)</f>
        <v>0</v>
      </c>
      <c r="Y17" s="68">
        <f>IF(AND(D17=0,E17=0),0,IF(D17-E17=0,1,0))</f>
        <v>0</v>
      </c>
      <c r="Z17" s="68">
        <f>IF(F17-G17&gt;0,2,0)</f>
        <v>0</v>
      </c>
      <c r="AA17" s="68">
        <f>IF(AND(F17=0,G17=0),0,IF(F17-G17=0,1,0))</f>
        <v>0</v>
      </c>
      <c r="AB17" s="68">
        <f>IF(H17-I17&gt;0,2,0)</f>
        <v>0</v>
      </c>
      <c r="AC17" s="68">
        <f>IF(AND(H17=0,I17=0),0,IF(H17-I17=0,1,0))</f>
        <v>0</v>
      </c>
      <c r="AD17" s="68">
        <f>IF(J17-K17&gt;0,2,0)</f>
        <v>0</v>
      </c>
      <c r="AE17" s="68">
        <f>IF(AND(J17=0,K17=0),0,IF(J17-K17=0,1,0))</f>
        <v>0</v>
      </c>
      <c r="AF17" s="68">
        <f>IF(L17-M17&gt;0,2,0)</f>
        <v>0</v>
      </c>
      <c r="AG17" s="68">
        <f>IF(AND(L17=0,M17=0),0,IF(L17-M17=0,1,0))</f>
        <v>0</v>
      </c>
    </row>
    <row r="18" spans="1:33" ht="26" x14ac:dyDescent="0.3">
      <c r="A18" s="73"/>
      <c r="B18" s="81"/>
      <c r="C18" s="81"/>
      <c r="D18" s="81"/>
      <c r="E18" s="81"/>
      <c r="F18" s="81"/>
      <c r="G18" s="81"/>
      <c r="H18" s="81"/>
      <c r="I18" s="81"/>
      <c r="J18" s="80"/>
      <c r="K18" s="80"/>
      <c r="L18" s="73"/>
      <c r="M18" s="73"/>
      <c r="N18" s="74"/>
      <c r="O18" s="74"/>
      <c r="P18" s="73">
        <f t="shared" si="0"/>
        <v>0</v>
      </c>
      <c r="Q18" s="73">
        <f t="shared" si="1"/>
        <v>0</v>
      </c>
      <c r="R18" s="73">
        <f t="shared" si="1"/>
        <v>0</v>
      </c>
      <c r="S18" s="73">
        <f t="shared" si="2"/>
        <v>0</v>
      </c>
      <c r="T18" s="73"/>
      <c r="V18" s="68">
        <f>IF(B18-C18&gt;0,2,0)</f>
        <v>0</v>
      </c>
      <c r="W18" s="68">
        <f>IF(AND(B18=0,C18=0),0,IF(B18-C18=0,1,0))</f>
        <v>0</v>
      </c>
      <c r="X18" s="68">
        <f>IF(D18-E18&gt;0,2,0)</f>
        <v>0</v>
      </c>
      <c r="Y18" s="68">
        <f>IF(AND(D18=0,E18=0),0,IF(D18-E18=0,1,0))</f>
        <v>0</v>
      </c>
      <c r="Z18" s="68">
        <f>IF(F18-G18&gt;0,2,0)</f>
        <v>0</v>
      </c>
      <c r="AA18" s="68">
        <f>IF(AND(F18=0,G18=0),0,IF(F18-G18=0,1,0))</f>
        <v>0</v>
      </c>
      <c r="AB18" s="68">
        <f>IF(H18-I18&gt;0,2,0)</f>
        <v>0</v>
      </c>
      <c r="AC18" s="68">
        <f>IF(AND(H18=0,I18=0),0,IF(H18-I18=0,1,0))</f>
        <v>0</v>
      </c>
      <c r="AD18" s="68">
        <f>IF(J18-K18&gt;0,2,0)</f>
        <v>0</v>
      </c>
      <c r="AE18" s="68">
        <f>IF(AND(J18=0,K18=0),0,IF(J18-K18=0,1,0))</f>
        <v>0</v>
      </c>
      <c r="AF18" s="68">
        <f>IF(L18-M18&gt;0,2,0)</f>
        <v>0</v>
      </c>
      <c r="AG18" s="68">
        <f>IF(AND(L18=0,M18=0),0,IF(L18-M18=0,1,0))</f>
        <v>0</v>
      </c>
    </row>
    <row r="19" spans="1:33" ht="26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3">
        <f t="shared" si="0"/>
        <v>0</v>
      </c>
      <c r="Q19" s="73">
        <f t="shared" si="1"/>
        <v>0</v>
      </c>
      <c r="R19" s="73">
        <f t="shared" si="1"/>
        <v>0</v>
      </c>
      <c r="S19" s="73">
        <f t="shared" si="2"/>
        <v>0</v>
      </c>
      <c r="T19" s="73"/>
    </row>
    <row r="20" spans="1:33" ht="26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33" x14ac:dyDescent="0.2">
      <c r="A21" s="68" t="s">
        <v>127</v>
      </c>
    </row>
    <row r="22" spans="1:33" x14ac:dyDescent="0.2">
      <c r="A22" s="82"/>
      <c r="B22" s="82"/>
      <c r="C22" s="83"/>
      <c r="D22" s="82"/>
      <c r="E22" s="82"/>
      <c r="F22" s="82"/>
      <c r="G22" s="83"/>
      <c r="H22" s="82"/>
    </row>
    <row r="23" spans="1:33" x14ac:dyDescent="0.2">
      <c r="A23" s="82"/>
      <c r="B23" s="82"/>
      <c r="C23" s="83"/>
      <c r="D23" s="82"/>
      <c r="E23" s="82"/>
      <c r="F23" s="82"/>
      <c r="G23" s="83"/>
      <c r="H23" s="82"/>
    </row>
    <row r="24" spans="1:33" x14ac:dyDescent="0.2">
      <c r="B24" s="78"/>
      <c r="C24" s="83"/>
      <c r="D24" s="78"/>
      <c r="F24" s="78"/>
      <c r="G24" s="83"/>
      <c r="H24" s="78"/>
      <c r="I24" s="78"/>
      <c r="K24" s="78"/>
    </row>
    <row r="25" spans="1:33" x14ac:dyDescent="0.2">
      <c r="F25" s="78"/>
      <c r="I25" s="78"/>
      <c r="K25" s="78"/>
    </row>
    <row r="26" spans="1:33" x14ac:dyDescent="0.2">
      <c r="F26" s="78"/>
      <c r="I26" s="78"/>
      <c r="K26" s="78"/>
    </row>
    <row r="27" spans="1:33" x14ac:dyDescent="0.2">
      <c r="F27" s="78"/>
      <c r="I27" s="78"/>
      <c r="K27" s="78"/>
    </row>
    <row r="28" spans="1:33" x14ac:dyDescent="0.2">
      <c r="F28" s="78"/>
      <c r="I28" s="78"/>
      <c r="K28" s="78"/>
    </row>
    <row r="29" spans="1:33" x14ac:dyDescent="0.2">
      <c r="I29" s="78"/>
      <c r="K29" s="78"/>
    </row>
    <row r="30" spans="1:33" x14ac:dyDescent="0.2">
      <c r="I30" s="78"/>
      <c r="K30" s="78"/>
    </row>
    <row r="31" spans="1:33" x14ac:dyDescent="0.2">
      <c r="I31" s="78"/>
      <c r="K31" s="78"/>
    </row>
    <row r="32" spans="1:33" x14ac:dyDescent="0.2">
      <c r="I32" s="78"/>
      <c r="K32" s="78"/>
    </row>
    <row r="33" spans="9:11" x14ac:dyDescent="0.2">
      <c r="I33" s="78"/>
      <c r="K33" s="78"/>
    </row>
  </sheetData>
  <mergeCells count="8">
    <mergeCell ref="C3:O7"/>
    <mergeCell ref="A12:O12"/>
    <mergeCell ref="B13:C13"/>
    <mergeCell ref="D13:E13"/>
    <mergeCell ref="F13:G13"/>
    <mergeCell ref="H13:I13"/>
    <mergeCell ref="J13:K13"/>
    <mergeCell ref="L13:M13"/>
  </mergeCells>
  <pageMargins left="0.75" right="0.75" top="1" bottom="1" header="0.5" footer="0.5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0FEC-2947-A941-8934-A36C4587595F}">
  <sheetPr>
    <tabColor theme="6"/>
  </sheetPr>
  <dimension ref="A3:AG33"/>
  <sheetViews>
    <sheetView workbookViewId="0">
      <selection activeCell="A21" sqref="A21"/>
    </sheetView>
  </sheetViews>
  <sheetFormatPr baseColWidth="10" defaultColWidth="8.83203125" defaultRowHeight="15" x14ac:dyDescent="0.2"/>
  <cols>
    <col min="1" max="1" width="19.1640625" style="68" bestFit="1" customWidth="1"/>
    <col min="2" max="9" width="8.83203125" style="68"/>
    <col min="10" max="11" width="9.83203125" style="68" customWidth="1"/>
    <col min="12" max="13" width="8.83203125" style="68"/>
    <col min="14" max="14" width="4.1640625" style="68" customWidth="1"/>
    <col min="15" max="15" width="4.5" style="68" customWidth="1"/>
    <col min="16" max="16" width="8.83203125" style="68"/>
    <col min="17" max="17" width="14.5" style="68" customWidth="1"/>
    <col min="18" max="18" width="16.5" style="68" customWidth="1"/>
    <col min="19" max="19" width="13" style="68" customWidth="1"/>
    <col min="20" max="16384" width="8.83203125" style="68"/>
  </cols>
  <sheetData>
    <row r="3" spans="1:33" ht="14" customHeight="1" x14ac:dyDescent="0.2">
      <c r="C3" s="101" t="s">
        <v>118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3" ht="14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33" ht="14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33" ht="14" customHeight="1" x14ac:dyDescent="0.2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33" ht="14" customHeight="1" x14ac:dyDescent="0.2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9" spans="1:33" ht="29" x14ac:dyDescent="0.35">
      <c r="C9" s="69"/>
    </row>
    <row r="12" spans="1:33" ht="26" x14ac:dyDescent="0.3">
      <c r="A12" s="115" t="s">
        <v>125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71" t="s">
        <v>119</v>
      </c>
      <c r="Q12" s="71" t="s">
        <v>120</v>
      </c>
      <c r="R12" s="71" t="s">
        <v>121</v>
      </c>
      <c r="S12" s="71" t="s">
        <v>122</v>
      </c>
      <c r="T12" s="71" t="s">
        <v>123</v>
      </c>
    </row>
    <row r="13" spans="1:33" ht="26" x14ac:dyDescent="0.3">
      <c r="A13" s="74"/>
      <c r="B13" s="109" t="str">
        <f>A14</f>
        <v>Haukar 1</v>
      </c>
      <c r="C13" s="109"/>
      <c r="D13" s="109" t="str">
        <f>A15</f>
        <v>HK 2</v>
      </c>
      <c r="E13" s="109"/>
      <c r="F13" s="109" t="str">
        <f>A16</f>
        <v>KA 2</v>
      </c>
      <c r="G13" s="109"/>
      <c r="H13" s="110" t="str">
        <f>A17</f>
        <v>Stjarnan 1</v>
      </c>
      <c r="I13" s="111"/>
      <c r="J13" s="110">
        <f>A18</f>
        <v>0</v>
      </c>
      <c r="K13" s="111"/>
      <c r="L13" s="110"/>
      <c r="M13" s="111"/>
      <c r="N13" s="74"/>
      <c r="O13" s="74"/>
      <c r="P13" s="73"/>
      <c r="Q13" s="73"/>
      <c r="R13" s="73"/>
      <c r="S13" s="73"/>
      <c r="T13" s="73"/>
    </row>
    <row r="14" spans="1:33" ht="26" x14ac:dyDescent="0.3">
      <c r="A14" s="73" t="s">
        <v>9</v>
      </c>
      <c r="B14" s="74"/>
      <c r="C14" s="74"/>
      <c r="D14" s="73">
        <v>12</v>
      </c>
      <c r="E14" s="73">
        <v>10</v>
      </c>
      <c r="F14" s="73">
        <v>16</v>
      </c>
      <c r="G14" s="73">
        <v>13</v>
      </c>
      <c r="H14" s="73">
        <v>13</v>
      </c>
      <c r="I14" s="73">
        <v>16</v>
      </c>
      <c r="J14" s="73"/>
      <c r="K14" s="73"/>
      <c r="L14" s="73"/>
      <c r="M14" s="73"/>
      <c r="N14" s="74"/>
      <c r="O14" s="74"/>
      <c r="P14" s="73">
        <f t="shared" ref="P14:P19" si="0">SUM(V14:AG14)</f>
        <v>4</v>
      </c>
      <c r="Q14" s="73">
        <f t="shared" ref="Q14:R19" si="1">D14+F14+H14+J14+B14</f>
        <v>41</v>
      </c>
      <c r="R14" s="73">
        <f t="shared" si="1"/>
        <v>39</v>
      </c>
      <c r="S14" s="73">
        <f t="shared" ref="S14:S19" si="2">Q14-R14</f>
        <v>2</v>
      </c>
      <c r="T14" s="73">
        <v>2</v>
      </c>
      <c r="V14" s="68">
        <f>IF(B14-C14&gt;0,2,0)</f>
        <v>0</v>
      </c>
      <c r="W14" s="68">
        <f>IF(AND(B14=0,C14=0),0,IF(B14-C14=0,1,0))</f>
        <v>0</v>
      </c>
      <c r="X14" s="68">
        <f>IF(D14-E14&gt;0,2,0)</f>
        <v>2</v>
      </c>
      <c r="Y14" s="68">
        <f>IF(AND(D14=0,E14=0),0,IF(D14-E14=0,1,0))</f>
        <v>0</v>
      </c>
      <c r="Z14" s="68">
        <f>IF(F14-G14&gt;0,2,0)</f>
        <v>2</v>
      </c>
      <c r="AA14" s="68">
        <f>IF(AND(F14=0,G14=0),0,IF(F14-G14=0,1,0))</f>
        <v>0</v>
      </c>
      <c r="AB14" s="68">
        <f>IF(H14-I14&gt;0,2,0)</f>
        <v>0</v>
      </c>
      <c r="AC14" s="68">
        <f>IF(AND(H14=0,I14=0),0,IF(H14-I14=0,1,0))</f>
        <v>0</v>
      </c>
      <c r="AD14" s="68">
        <f>IF(J14-K14&gt;0,2,0)</f>
        <v>0</v>
      </c>
      <c r="AE14" s="68">
        <f>IF(AND(J14=0,K14=0),0,IF(J14-K14=0,1,0))</f>
        <v>0</v>
      </c>
      <c r="AF14" s="68">
        <f>IF(L14-M14&gt;0,2,0)</f>
        <v>0</v>
      </c>
      <c r="AG14" s="68">
        <f>IF(AND(L14=0,M14=0),0,IF(L14-M14=0,1,0))</f>
        <v>0</v>
      </c>
    </row>
    <row r="15" spans="1:33" ht="26" x14ac:dyDescent="0.3">
      <c r="A15" s="73" t="s">
        <v>106</v>
      </c>
      <c r="B15" s="73">
        <v>10</v>
      </c>
      <c r="C15" s="73">
        <v>12</v>
      </c>
      <c r="D15" s="74"/>
      <c r="E15" s="74"/>
      <c r="F15" s="73">
        <v>18</v>
      </c>
      <c r="G15" s="73">
        <v>14</v>
      </c>
      <c r="H15" s="73">
        <v>11</v>
      </c>
      <c r="I15" s="73">
        <v>12</v>
      </c>
      <c r="J15" s="73"/>
      <c r="K15" s="73"/>
      <c r="L15" s="73"/>
      <c r="M15" s="73"/>
      <c r="N15" s="74"/>
      <c r="O15" s="74"/>
      <c r="P15" s="73">
        <f t="shared" si="0"/>
        <v>2</v>
      </c>
      <c r="Q15" s="73">
        <f t="shared" si="1"/>
        <v>39</v>
      </c>
      <c r="R15" s="73">
        <f t="shared" si="1"/>
        <v>38</v>
      </c>
      <c r="S15" s="73">
        <f t="shared" si="2"/>
        <v>1</v>
      </c>
      <c r="T15" s="73">
        <v>3</v>
      </c>
      <c r="V15" s="68">
        <f>IF(B15-C15&gt;0,2,0)</f>
        <v>0</v>
      </c>
      <c r="W15" s="68">
        <f>IF(AND(B15=0,C15=0),0,IF(B15-C15=0,1,0))</f>
        <v>0</v>
      </c>
      <c r="X15" s="68">
        <f>IF(D15-E15&gt;0,2,0)</f>
        <v>0</v>
      </c>
      <c r="Y15" s="68">
        <f>IF(AND(D15=0,E15=0),0,IF(D15-E15=0,1,0))</f>
        <v>0</v>
      </c>
      <c r="Z15" s="68">
        <f>IF(F15-G15&gt;0,2,0)</f>
        <v>2</v>
      </c>
      <c r="AA15" s="68">
        <f>IF(AND(F15=0,G15=0),0,IF(F15-G15=0,1,0))</f>
        <v>0</v>
      </c>
      <c r="AB15" s="68">
        <f>IF(H15-I15&gt;0,2,0)</f>
        <v>0</v>
      </c>
      <c r="AC15" s="68">
        <f>IF(AND(H15=0,I15=0),0,IF(H15-I15=0,1,0))</f>
        <v>0</v>
      </c>
      <c r="AD15" s="68">
        <f>IF(J15-K15&gt;0,2,0)</f>
        <v>0</v>
      </c>
      <c r="AE15" s="68">
        <f>IF(AND(J15=0,K15=0),0,IF(J15-K15=0,1,0))</f>
        <v>0</v>
      </c>
      <c r="AF15" s="68">
        <f>IF(L15-M15&gt;0,2,0)</f>
        <v>0</v>
      </c>
      <c r="AG15" s="68">
        <f>IF(AND(L15=0,M15=0),0,IF(L15-M15=0,1,0))</f>
        <v>0</v>
      </c>
    </row>
    <row r="16" spans="1:33" ht="26" x14ac:dyDescent="0.3">
      <c r="A16" s="73" t="s">
        <v>108</v>
      </c>
      <c r="B16" s="73">
        <v>13</v>
      </c>
      <c r="C16" s="73">
        <v>16</v>
      </c>
      <c r="D16" s="73">
        <v>14</v>
      </c>
      <c r="E16" s="73">
        <v>18</v>
      </c>
      <c r="F16" s="74"/>
      <c r="G16" s="74"/>
      <c r="H16" s="73">
        <v>11</v>
      </c>
      <c r="I16" s="73">
        <v>16</v>
      </c>
      <c r="J16" s="73"/>
      <c r="K16" s="73"/>
      <c r="L16" s="75"/>
      <c r="M16" s="76"/>
      <c r="N16" s="74"/>
      <c r="O16" s="74"/>
      <c r="P16" s="73">
        <f t="shared" si="0"/>
        <v>0</v>
      </c>
      <c r="Q16" s="73">
        <f t="shared" si="1"/>
        <v>38</v>
      </c>
      <c r="R16" s="73">
        <f t="shared" si="1"/>
        <v>50</v>
      </c>
      <c r="S16" s="73">
        <f t="shared" si="2"/>
        <v>-12</v>
      </c>
      <c r="T16" s="73">
        <v>4</v>
      </c>
      <c r="V16" s="68">
        <f>IF(B16-C16&gt;0,2,0)</f>
        <v>0</v>
      </c>
      <c r="W16" s="68">
        <f>IF(AND(B16=0,C16=0),0,IF(B16-C16=0,1,0))</f>
        <v>0</v>
      </c>
      <c r="X16" s="68">
        <f>IF(D16-E16&gt;0,2,0)</f>
        <v>0</v>
      </c>
      <c r="Y16" s="68">
        <f>IF(AND(D16=0,E16=0),0,IF(D16-E16=0,1,0))</f>
        <v>0</v>
      </c>
      <c r="Z16" s="68">
        <f>IF(F16-G16&gt;0,2,0)</f>
        <v>0</v>
      </c>
      <c r="AA16" s="68">
        <f>IF(AND(F16=0,G16=0),0,IF(F16-G16=0,1,0))</f>
        <v>0</v>
      </c>
      <c r="AB16" s="68">
        <f>IF(H16-I16&gt;0,2,0)</f>
        <v>0</v>
      </c>
      <c r="AC16" s="68">
        <f>IF(AND(H16=0,I16=0),0,IF(H16-I16=0,1,0))</f>
        <v>0</v>
      </c>
      <c r="AD16" s="68">
        <f>IF(J16-K16&gt;0,2,0)</f>
        <v>0</v>
      </c>
      <c r="AE16" s="68">
        <f>IF(AND(J16=0,K16=0),0,IF(J16-K16=0,1,0))</f>
        <v>0</v>
      </c>
      <c r="AF16" s="68">
        <f>IF(L16-M16&gt;0,2,0)</f>
        <v>0</v>
      </c>
      <c r="AG16" s="68">
        <f>IF(AND(L16=0,M16=0),0,IF(L16-M16=0,1,0))</f>
        <v>0</v>
      </c>
    </row>
    <row r="17" spans="1:33" ht="26" x14ac:dyDescent="0.3">
      <c r="A17" s="73" t="s">
        <v>112</v>
      </c>
      <c r="B17" s="73">
        <v>16</v>
      </c>
      <c r="C17" s="73">
        <v>13</v>
      </c>
      <c r="D17" s="73">
        <v>12</v>
      </c>
      <c r="E17" s="73">
        <v>11</v>
      </c>
      <c r="F17" s="73">
        <v>16</v>
      </c>
      <c r="G17" s="73">
        <v>11</v>
      </c>
      <c r="H17" s="74"/>
      <c r="I17" s="74"/>
      <c r="J17" s="73"/>
      <c r="K17" s="73"/>
      <c r="L17" s="73"/>
      <c r="M17" s="73"/>
      <c r="N17" s="74"/>
      <c r="O17" s="74"/>
      <c r="P17" s="73">
        <f t="shared" si="0"/>
        <v>6</v>
      </c>
      <c r="Q17" s="73">
        <f t="shared" si="1"/>
        <v>44</v>
      </c>
      <c r="R17" s="73">
        <f t="shared" si="1"/>
        <v>35</v>
      </c>
      <c r="S17" s="73">
        <f t="shared" si="2"/>
        <v>9</v>
      </c>
      <c r="T17" s="73">
        <v>1</v>
      </c>
      <c r="V17" s="68">
        <f>IF(B17-C17&gt;0,2,0)</f>
        <v>2</v>
      </c>
      <c r="W17" s="68">
        <f>IF(AND(B17=0,C17=0),0,IF(B17-C17=0,1,0))</f>
        <v>0</v>
      </c>
      <c r="X17" s="68">
        <f>IF(D17-E17&gt;0,2,0)</f>
        <v>2</v>
      </c>
      <c r="Y17" s="68">
        <f>IF(AND(D17=0,E17=0),0,IF(D17-E17=0,1,0))</f>
        <v>0</v>
      </c>
      <c r="Z17" s="68">
        <f>IF(F17-G17&gt;0,2,0)</f>
        <v>2</v>
      </c>
      <c r="AA17" s="68">
        <f>IF(AND(F17=0,G17=0),0,IF(F17-G17=0,1,0))</f>
        <v>0</v>
      </c>
      <c r="AB17" s="68">
        <f>IF(H17-I17&gt;0,2,0)</f>
        <v>0</v>
      </c>
      <c r="AC17" s="68">
        <f>IF(AND(H17=0,I17=0),0,IF(H17-I17=0,1,0))</f>
        <v>0</v>
      </c>
      <c r="AD17" s="68">
        <f>IF(J17-K17&gt;0,2,0)</f>
        <v>0</v>
      </c>
      <c r="AE17" s="68">
        <f>IF(AND(J17=0,K17=0),0,IF(J17-K17=0,1,0))</f>
        <v>0</v>
      </c>
      <c r="AF17" s="68">
        <f>IF(L17-M17&gt;0,2,0)</f>
        <v>0</v>
      </c>
      <c r="AG17" s="68">
        <f>IF(AND(L17=0,M17=0),0,IF(L17-M17=0,1,0))</f>
        <v>0</v>
      </c>
    </row>
    <row r="18" spans="1:33" ht="26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4"/>
      <c r="K18" s="74"/>
      <c r="L18" s="73"/>
      <c r="M18" s="73"/>
      <c r="N18" s="74"/>
      <c r="O18" s="74"/>
      <c r="P18" s="73">
        <f t="shared" si="0"/>
        <v>0</v>
      </c>
      <c r="Q18" s="73">
        <f t="shared" si="1"/>
        <v>0</v>
      </c>
      <c r="R18" s="73">
        <f t="shared" si="1"/>
        <v>0</v>
      </c>
      <c r="S18" s="73">
        <f t="shared" si="2"/>
        <v>0</v>
      </c>
      <c r="T18" s="73"/>
      <c r="V18" s="68">
        <f>IF(B18-C18&gt;0,2,0)</f>
        <v>0</v>
      </c>
      <c r="W18" s="68">
        <f>IF(AND(B18=0,C18=0),0,IF(B18-C18=0,1,0))</f>
        <v>0</v>
      </c>
      <c r="X18" s="68">
        <f>IF(D18-E18&gt;0,2,0)</f>
        <v>0</v>
      </c>
      <c r="Y18" s="68">
        <f>IF(AND(D18=0,E18=0),0,IF(D18-E18=0,1,0))</f>
        <v>0</v>
      </c>
      <c r="Z18" s="68">
        <f>IF(F18-G18&gt;0,2,0)</f>
        <v>0</v>
      </c>
      <c r="AA18" s="68">
        <f>IF(AND(F18=0,G18=0),0,IF(F18-G18=0,1,0))</f>
        <v>0</v>
      </c>
      <c r="AB18" s="68">
        <f>IF(H18-I18&gt;0,2,0)</f>
        <v>0</v>
      </c>
      <c r="AC18" s="68">
        <f>IF(AND(H18=0,I18=0),0,IF(H18-I18=0,1,0))</f>
        <v>0</v>
      </c>
      <c r="AD18" s="68">
        <f>IF(J18-K18&gt;0,2,0)</f>
        <v>0</v>
      </c>
      <c r="AE18" s="68">
        <f>IF(AND(J18=0,K18=0),0,IF(J18-K18=0,1,0))</f>
        <v>0</v>
      </c>
      <c r="AF18" s="68">
        <f>IF(L18-M18&gt;0,2,0)</f>
        <v>0</v>
      </c>
      <c r="AG18" s="68">
        <f>IF(AND(L18=0,M18=0),0,IF(L18-M18=0,1,0))</f>
        <v>0</v>
      </c>
    </row>
    <row r="19" spans="1:33" ht="26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3">
        <f t="shared" si="0"/>
        <v>0</v>
      </c>
      <c r="Q19" s="73">
        <f t="shared" si="1"/>
        <v>0</v>
      </c>
      <c r="R19" s="73">
        <f t="shared" si="1"/>
        <v>0</v>
      </c>
      <c r="S19" s="73">
        <f t="shared" si="2"/>
        <v>0</v>
      </c>
      <c r="T19" s="73"/>
    </row>
    <row r="20" spans="1:33" ht="26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33" x14ac:dyDescent="0.2">
      <c r="C21" s="78"/>
      <c r="G21" s="78"/>
    </row>
    <row r="22" spans="1:33" x14ac:dyDescent="0.2">
      <c r="C22" s="78"/>
      <c r="G22" s="78"/>
    </row>
    <row r="23" spans="1:33" x14ac:dyDescent="0.2">
      <c r="B23" s="78"/>
      <c r="C23" s="78"/>
      <c r="D23" s="78"/>
      <c r="E23" s="78"/>
      <c r="F23" s="78"/>
      <c r="G23" s="78"/>
      <c r="H23" s="78"/>
      <c r="I23" s="78"/>
    </row>
    <row r="24" spans="1:33" x14ac:dyDescent="0.2">
      <c r="D24" s="84"/>
      <c r="F24" s="78"/>
      <c r="H24" s="79"/>
      <c r="I24" s="78"/>
      <c r="K24" s="78"/>
    </row>
    <row r="25" spans="1:33" x14ac:dyDescent="0.2">
      <c r="F25" s="78"/>
      <c r="I25" s="78"/>
      <c r="K25" s="78"/>
    </row>
    <row r="26" spans="1:33" x14ac:dyDescent="0.2">
      <c r="F26" s="78"/>
      <c r="I26" s="78"/>
      <c r="K26" s="78"/>
    </row>
    <row r="27" spans="1:33" x14ac:dyDescent="0.2">
      <c r="F27" s="78"/>
      <c r="I27" s="78"/>
      <c r="K27" s="78"/>
    </row>
    <row r="28" spans="1:33" x14ac:dyDescent="0.2">
      <c r="F28" s="78"/>
      <c r="I28" s="78"/>
      <c r="K28" s="78"/>
    </row>
    <row r="29" spans="1:33" x14ac:dyDescent="0.2">
      <c r="I29" s="78"/>
      <c r="K29" s="78"/>
    </row>
    <row r="30" spans="1:33" x14ac:dyDescent="0.2">
      <c r="I30" s="78"/>
      <c r="K30" s="78"/>
    </row>
    <row r="31" spans="1:33" x14ac:dyDescent="0.2">
      <c r="I31" s="78"/>
      <c r="K31" s="78"/>
    </row>
    <row r="32" spans="1:33" x14ac:dyDescent="0.2">
      <c r="I32" s="78"/>
      <c r="K32" s="78"/>
    </row>
    <row r="33" spans="9:11" x14ac:dyDescent="0.2">
      <c r="I33" s="78"/>
      <c r="K33" s="78"/>
    </row>
  </sheetData>
  <mergeCells count="8">
    <mergeCell ref="C3:O7"/>
    <mergeCell ref="A12:O12"/>
    <mergeCell ref="B13:C13"/>
    <mergeCell ref="D13:E13"/>
    <mergeCell ref="F13:G13"/>
    <mergeCell ref="H13:I13"/>
    <mergeCell ref="J13:K13"/>
    <mergeCell ref="L13:M13"/>
  </mergeCells>
  <pageMargins left="0.75" right="0.75" top="1" bottom="1" header="0.5" footer="0.5"/>
  <pageSetup paperSize="9" orientation="portrait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3" ma:contentTypeDescription="Create a new document." ma:contentTypeScope="" ma:versionID="0682ac6d0c37459b28b706090ff2846f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4bfd3fa7fde781e1a4c7dca495b0da4f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C66609-2AF2-4279-BB3C-C3EE738CC598}">
  <ds:schemaRefs>
    <ds:schemaRef ds:uri="http://schemas.microsoft.com/office/2006/documentManagement/types"/>
    <ds:schemaRef ds:uri="7e6b04ab-0cb5-400e-9596-f29230557571"/>
    <ds:schemaRef ds:uri="aeac03b4-5b9c-4a09-aa65-7995c1fc4dd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B5F716-5D4C-4EDF-A1AA-095A63FCB5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32404D-9CC4-4D42-874C-1EDAEBE3A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Forsíða</vt:lpstr>
      <vt:lpstr>Upplýsingar</vt:lpstr>
      <vt:lpstr>Skráning</vt:lpstr>
      <vt:lpstr>Deildir</vt:lpstr>
      <vt:lpstr>Leikjaniðurröðun</vt:lpstr>
      <vt:lpstr>1. deild</vt:lpstr>
      <vt:lpstr>2. deild</vt:lpstr>
      <vt:lpstr>3. deild A</vt:lpstr>
      <vt:lpstr>3. deild B</vt:lpstr>
      <vt:lpstr>4. deild A</vt:lpstr>
      <vt:lpstr>4. deild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Ingi Sigfusson</dc:creator>
  <cp:lastModifiedBy>Herbert Ingi Sigfússon</cp:lastModifiedBy>
  <cp:lastPrinted>2021-03-12T22:05:06Z</cp:lastPrinted>
  <dcterms:created xsi:type="dcterms:W3CDTF">2019-09-27T12:41:58Z</dcterms:created>
  <dcterms:modified xsi:type="dcterms:W3CDTF">2022-02-13T13:47:33Z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0x010100BD41C7A755248F44821A306A8603931B</vt:lpwstr>
  </property>
</Properties>
</file>